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032" yWindow="384" windowWidth="13260" windowHeight="9216" activeTab="2"/>
  </bookViews>
  <sheets>
    <sheet name="Erläuterungen" sheetId="1" r:id="rId1"/>
    <sheet name="Nutzwertanalyse" sheetId="2" r:id="rId2"/>
    <sheet name="Paarvergleich" sheetId="3" r:id="rId3"/>
  </sheets>
  <definedNames>
    <definedName name="Art">'Nutzwertanalyse'!$B$8</definedName>
    <definedName name="_xlnm.Print_Titles" localSheetId="1">'Nutzwertanalyse'!$1:$8</definedName>
    <definedName name="Folgen">'Nutzwertanalyse'!$C$8</definedName>
  </definedNames>
  <calcPr fullCalcOnLoad="1"/>
</workbook>
</file>

<file path=xl/sharedStrings.xml><?xml version="1.0" encoding="utf-8"?>
<sst xmlns="http://schemas.openxmlformats.org/spreadsheetml/2006/main" count="68" uniqueCount="52">
  <si>
    <t>Projektname</t>
  </si>
  <si>
    <t>abc</t>
  </si>
  <si>
    <t>xyz</t>
  </si>
  <si>
    <t>dfd</t>
  </si>
  <si>
    <t>Nutzwert</t>
  </si>
  <si>
    <t>Gesamtnutzen</t>
  </si>
  <si>
    <t>Alternative 1</t>
  </si>
  <si>
    <t>Alternative 2</t>
  </si>
  <si>
    <t>Alternative 3</t>
  </si>
  <si>
    <t>Alternative 4</t>
  </si>
  <si>
    <t>Team:</t>
  </si>
  <si>
    <t>Beurteilungsgegenstand</t>
  </si>
  <si>
    <t>Farbig hinterlegte Bereiche:</t>
  </si>
  <si>
    <t>Datum:</t>
  </si>
  <si>
    <t>dd.mm.yyyy</t>
  </si>
  <si>
    <r>
      <t xml:space="preserve">Gewichtung BK 
</t>
    </r>
    <r>
      <rPr>
        <sz val="10"/>
        <rFont val="Arial"/>
        <family val="2"/>
      </rPr>
      <t>(GBK)</t>
    </r>
  </si>
  <si>
    <r>
      <t>Beurteilungskriterien</t>
    </r>
    <r>
      <rPr>
        <sz val="10"/>
        <rFont val="Arial"/>
        <family val="2"/>
      </rPr>
      <t xml:space="preserve"> (BK)</t>
    </r>
  </si>
  <si>
    <r>
      <t xml:space="preserve">Nutzwert 
</t>
    </r>
    <r>
      <rPr>
        <sz val="10"/>
        <rFont val="Arial"/>
        <family val="2"/>
      </rPr>
      <t>(NW)</t>
    </r>
  </si>
  <si>
    <r>
      <t xml:space="preserve">gew. Nutzwert
</t>
    </r>
    <r>
      <rPr>
        <sz val="10"/>
        <rFont val="Arial"/>
        <family val="2"/>
      </rPr>
      <t>GNW= GBK*NW</t>
    </r>
  </si>
  <si>
    <t>Summe</t>
  </si>
  <si>
    <t>Rang</t>
  </si>
  <si>
    <t>Gewichtung</t>
  </si>
  <si>
    <t>Kann manuell eingegeben werden, das Formblatt übernimmt jedoch standardmässig die mittels</t>
  </si>
  <si>
    <t>Gewichtung BK:</t>
  </si>
  <si>
    <t>Blattschutz:</t>
  </si>
  <si>
    <t>Paarvergleich</t>
  </si>
  <si>
    <t>Angaben Formularkopf:</t>
  </si>
  <si>
    <t>können jedoch überschrieben werden.</t>
  </si>
  <si>
    <t>Hier kann der höchste Beziehungswert definiert werden:</t>
  </si>
  <si>
    <t xml:space="preserve">   (Normalfall: 2 für 3 Beurteilungsstufen)</t>
  </si>
  <si>
    <t xml:space="preserve">Die zu vergleichenden Merkmale (Kriterien) werden standardmässig aus Formularblatt "Nutzwertanalyse" </t>
  </si>
  <si>
    <t>übernommen, können jedoch überschrieben werden.</t>
  </si>
  <si>
    <t>Beziehungswert:</t>
  </si>
  <si>
    <t>Erläuterungen "Nutzwertanalyse" und "Paarvergleich"</t>
  </si>
  <si>
    <t>Zu vergleichende Merkmale (1. Spalte):</t>
  </si>
  <si>
    <t>"Spiegelung" der Bewertungen:</t>
  </si>
  <si>
    <t>Nutzwertanalyse</t>
  </si>
  <si>
    <t>Rangierung:</t>
  </si>
  <si>
    <r>
      <t xml:space="preserve">Die Variante mit der höchsten Punkzahl ist mit einem </t>
    </r>
    <r>
      <rPr>
        <b/>
        <sz val="10"/>
        <color indexed="57"/>
        <rFont val="Arial"/>
        <family val="2"/>
      </rPr>
      <t>grün</t>
    </r>
    <r>
      <rPr>
        <sz val="10"/>
        <rFont val="Arial"/>
        <family val="0"/>
      </rPr>
      <t xml:space="preserve"> hinterlegten Punktetotal gekennzeichnet.</t>
    </r>
  </si>
  <si>
    <r>
      <t>Die Variante mit der tiefsten Punkzahl ist mit einem</t>
    </r>
    <r>
      <rPr>
        <sz val="10"/>
        <color indexed="14"/>
        <rFont val="Arial"/>
        <family val="2"/>
      </rPr>
      <t xml:space="preserve"> </t>
    </r>
    <r>
      <rPr>
        <b/>
        <sz val="10"/>
        <color indexed="14"/>
        <rFont val="Arial"/>
        <family val="2"/>
      </rPr>
      <t xml:space="preserve">rot </t>
    </r>
    <r>
      <rPr>
        <sz val="10"/>
        <rFont val="Arial"/>
        <family val="0"/>
      </rPr>
      <t>hinterlegten Punktetotal gekennzeichnet.</t>
    </r>
  </si>
  <si>
    <t>Der Rang wird aufgrund der Summentotale berechnet: höchstes Total enspricht Rang 1.</t>
  </si>
  <si>
    <t>Formblatt "Paarvergleich" ermittelten Gewichtungen.</t>
  </si>
  <si>
    <t>Diese Angaben werden aus  Formularblatt "Nutzwertanalyse" standardmässig übernommen,</t>
  </si>
  <si>
    <t>eine "ungerade" Beurteilungsskala ist zu bevorzugen.</t>
  </si>
  <si>
    <t>Gleiche Zeilentotale erhalten den gleichen Rang, der vorherige oder nachfolgende Rang wird nicht vergeben.</t>
  </si>
  <si>
    <t>nur Zeilen berücksichtigt, die einen Kriteriumswert enthalten.</t>
  </si>
  <si>
    <t xml:space="preserve">Im Formblatt erfolgt die Spiegelung automatisch. Bei der zeilenweise Summenbildung werden jedoch </t>
  </si>
  <si>
    <t>Die geschützten Bereiche sind farblich hinterlegt (generell grau, mit Ausnahme der letzten Zeile).</t>
  </si>
  <si>
    <t>Die geschützten Bereiche sind farblich hinterlegt (Ausnahme Spalte "Rang", die ebenfalls geschützt ist).</t>
  </si>
  <si>
    <t>Sie werden automatisch in die 1. Zeile übertragen (können dort nicht überschrieben werden).</t>
  </si>
  <si>
    <t>Für eine 5 stufige Beurteilung ist der Beziehungswert 4,</t>
  </si>
  <si>
    <r>
      <t>3-stufige Bewertung: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 xml:space="preserve">2: Kriterium in Spalte A ist wichtiger als Kriterium in Zeile 7
1: gleichwichtig
0: Kriterium in Spalte A ist weniger wichtig als Kriterium in Zeile 7
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Kriterien</t>
    </r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</si>
</sst>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SFr.&quot;;\-#,##0\ &quot;SFr.&quot;"/>
    <numFmt numFmtId="171" formatCode="#,##0\ &quot;SFr.&quot;;[Red]\-#,##0\ &quot;SFr.&quot;"/>
    <numFmt numFmtId="172" formatCode="#,##0.00\ &quot;SFr.&quot;;\-#,##0.00\ &quot;SFr.&quot;"/>
    <numFmt numFmtId="173" formatCode="#,##0.00\ &quot;SFr.&quot;;[Red]\-#,##0.00\ &quot;SFr.&quot;"/>
    <numFmt numFmtId="174" formatCode="_-* #,##0\ &quot;SFr.&quot;_-;\-* #,##0\ &quot;SFr.&quot;_-;_-* &quot;-&quot;\ &quot;SFr.&quot;_-;_-@_-"/>
    <numFmt numFmtId="175" formatCode="_-* #,##0\ _S_F_r_._-;\-* #,##0\ _S_F_r_._-;_-* &quot;-&quot;\ _S_F_r_._-;_-@_-"/>
    <numFmt numFmtId="176" formatCode="_-* #,##0.00\ &quot;SFr.&quot;_-;\-* #,##0.00\ &quot;SFr.&quot;_-;_-* &quot;-&quot;??\ &quot;SFr.&quot;_-;_-@_-"/>
    <numFmt numFmtId="177" formatCode="_-* #,##0.00\ _S_F_r_._-;\-* #,##0.00\ _S_F_r_._-;_-* &quot;-&quot;??\ _S_F_r_._-;_-@_-"/>
    <numFmt numFmtId="178" formatCode="mmm\ yyyy"/>
    <numFmt numFmtId="179" formatCode="0.0%"/>
    <numFmt numFmtId="180" formatCode="0.0"/>
    <numFmt numFmtId="18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hair">
        <color indexed="55"/>
      </bottom>
    </border>
    <border>
      <left style="double"/>
      <right style="thin"/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Up="1" diagonalDown="1">
      <left style="double"/>
      <right style="thin"/>
      <top>
        <color indexed="63"/>
      </top>
      <bottom style="thin"/>
      <diagonal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 style="double"/>
      <top style="double"/>
      <bottom style="hair">
        <color indexed="55"/>
      </bottom>
    </border>
    <border>
      <left style="thin"/>
      <right style="double"/>
      <top style="hair">
        <color indexed="55"/>
      </top>
      <bottom style="hair">
        <color indexed="55"/>
      </bottom>
    </border>
    <border>
      <left style="thin"/>
      <right style="double"/>
      <top style="hair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33" borderId="10" xfId="0" applyFont="1" applyFill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shrinkToFit="1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0" fillId="33" borderId="15" xfId="0" applyFill="1" applyBorder="1" applyAlignment="1" applyProtection="1">
      <alignment shrinkToFit="1"/>
      <protection locked="0"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17" xfId="0" applyFill="1" applyBorder="1" applyAlignment="1" applyProtection="1">
      <alignment shrinkToFit="1"/>
      <protection locked="0"/>
    </xf>
    <xf numFmtId="0" fontId="1" fillId="33" borderId="13" xfId="0" applyFont="1" applyFill="1" applyBorder="1" applyAlignment="1">
      <alignment vertical="top"/>
    </xf>
    <xf numFmtId="0" fontId="1" fillId="0" borderId="0" xfId="0" applyFont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 quotePrefix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shrinkToFit="1"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ont="1" applyFill="1" applyBorder="1" applyAlignment="1" applyProtection="1">
      <alignment textRotation="90"/>
      <protection/>
    </xf>
    <xf numFmtId="0" fontId="0" fillId="33" borderId="24" xfId="0" applyFont="1" applyFill="1" applyBorder="1" applyAlignment="1" applyProtection="1">
      <alignment textRotation="90"/>
      <protection/>
    </xf>
    <xf numFmtId="0" fontId="0" fillId="33" borderId="25" xfId="0" applyFont="1" applyFill="1" applyBorder="1" applyAlignment="1" applyProtection="1">
      <alignment textRotation="90"/>
      <protection/>
    </xf>
    <xf numFmtId="0" fontId="1" fillId="33" borderId="26" xfId="0" applyFont="1" applyFill="1" applyBorder="1" applyAlignment="1" applyProtection="1">
      <alignment textRotation="90"/>
      <protection/>
    </xf>
    <xf numFmtId="0" fontId="1" fillId="33" borderId="27" xfId="0" applyFont="1" applyFill="1" applyBorder="1" applyAlignment="1" applyProtection="1">
      <alignment textRotation="90"/>
      <protection/>
    </xf>
    <xf numFmtId="0" fontId="1" fillId="33" borderId="25" xfId="0" applyFont="1" applyFill="1" applyBorder="1" applyAlignment="1" applyProtection="1">
      <alignment textRotation="90"/>
      <protection/>
    </xf>
    <xf numFmtId="0" fontId="0" fillId="33" borderId="28" xfId="0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79" fontId="1" fillId="33" borderId="31" xfId="51" applyNumberFormat="1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79" fontId="1" fillId="33" borderId="36" xfId="51" applyNumberFormat="1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9" fontId="1" fillId="33" borderId="39" xfId="51" applyFont="1" applyFill="1" applyBorder="1" applyAlignment="1" applyProtection="1">
      <alignment/>
      <protection/>
    </xf>
    <xf numFmtId="0" fontId="0" fillId="34" borderId="40" xfId="0" applyFont="1" applyFill="1" applyBorder="1" applyAlignment="1" applyProtection="1">
      <alignment/>
      <protection locked="0"/>
    </xf>
    <xf numFmtId="0" fontId="0" fillId="34" borderId="4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26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2" fontId="1" fillId="33" borderId="42" xfId="0" applyNumberFormat="1" applyFont="1" applyFill="1" applyBorder="1" applyAlignment="1" applyProtection="1">
      <alignment vertical="top" wrapText="1"/>
      <protection locked="0"/>
    </xf>
    <xf numFmtId="2" fontId="1" fillId="33" borderId="43" xfId="0" applyNumberFormat="1" applyFont="1" applyFill="1" applyBorder="1" applyAlignment="1" applyProtection="1">
      <alignment vertical="top" wrapText="1"/>
      <protection locked="0"/>
    </xf>
    <xf numFmtId="2" fontId="1" fillId="33" borderId="10" xfId="0" applyNumberFormat="1" applyFont="1" applyFill="1" applyBorder="1" applyAlignment="1" applyProtection="1">
      <alignment vertical="top" wrapText="1"/>
      <protection locked="0"/>
    </xf>
    <xf numFmtId="2" fontId="1" fillId="33" borderId="44" xfId="0" applyNumberFormat="1" applyFont="1" applyFill="1" applyBorder="1" applyAlignment="1" applyProtection="1">
      <alignment vertical="top" wrapText="1"/>
      <protection locked="0"/>
    </xf>
    <xf numFmtId="2" fontId="1" fillId="33" borderId="45" xfId="0" applyNumberFormat="1" applyFont="1" applyFill="1" applyBorder="1" applyAlignment="1" applyProtection="1">
      <alignment vertical="top" wrapText="1"/>
      <protection locked="0"/>
    </xf>
    <xf numFmtId="2" fontId="1" fillId="33" borderId="46" xfId="0" applyNumberFormat="1" applyFont="1" applyFill="1" applyBorder="1" applyAlignment="1" applyProtection="1">
      <alignment vertical="top" wrapText="1"/>
      <protection locked="0"/>
    </xf>
    <xf numFmtId="2" fontId="1" fillId="33" borderId="39" xfId="0" applyNumberFormat="1" applyFont="1" applyFill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2" fontId="0" fillId="0" borderId="43" xfId="0" applyNumberFormat="1" applyBorder="1" applyAlignment="1" applyProtection="1">
      <alignment vertical="top" wrapText="1"/>
      <protection locked="0"/>
    </xf>
    <xf numFmtId="0" fontId="11" fillId="0" borderId="0" xfId="0" applyFont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 quotePrefix="1">
      <alignment horizontal="right"/>
    </xf>
    <xf numFmtId="0" fontId="6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 quotePrefix="1">
      <alignment horizontal="right"/>
    </xf>
    <xf numFmtId="0" fontId="0" fillId="0" borderId="12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14" fontId="0" fillId="0" borderId="0" xfId="0" applyNumberForma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22"/>
  </sheetPr>
  <dimension ref="A2:IV58"/>
  <sheetViews>
    <sheetView showGridLines="0" zoomScalePageLayoutView="0" workbookViewId="0" topLeftCell="A10">
      <selection activeCell="B48" sqref="B48"/>
    </sheetView>
  </sheetViews>
  <sheetFormatPr defaultColWidth="11.421875" defaultRowHeight="12.75"/>
  <cols>
    <col min="1" max="1" width="2.7109375" style="0" customWidth="1"/>
    <col min="2" max="2" width="12.7109375" style="0" customWidth="1"/>
    <col min="3" max="3" width="8.00390625" style="1" customWidth="1"/>
    <col min="4" max="4" width="8.140625" style="1" customWidth="1"/>
    <col min="5" max="5" width="18.00390625" style="0" customWidth="1"/>
    <col min="6" max="6" width="7.140625" style="1" customWidth="1"/>
    <col min="7" max="7" width="8.28125" style="1" customWidth="1"/>
    <col min="9" max="9" width="7.140625" style="1" customWidth="1"/>
  </cols>
  <sheetData>
    <row r="1" ht="9" customHeight="1"/>
    <row r="2" ht="21">
      <c r="B2" s="71" t="s">
        <v>33</v>
      </c>
    </row>
    <row r="3" ht="6.75" customHeight="1"/>
    <row r="4" spans="2:13" ht="15">
      <c r="B4" s="82" t="s">
        <v>36</v>
      </c>
      <c r="C4" s="83"/>
      <c r="D4" s="83"/>
      <c r="E4" s="84"/>
      <c r="F4" s="83"/>
      <c r="G4" s="83"/>
      <c r="H4" s="84"/>
      <c r="I4" s="83"/>
      <c r="J4" s="84"/>
      <c r="K4" s="69"/>
      <c r="L4" s="69"/>
      <c r="M4" s="69"/>
    </row>
    <row r="5" ht="15">
      <c r="B5" s="2" t="s">
        <v>12</v>
      </c>
    </row>
    <row r="6" ht="12.75">
      <c r="B6" t="s">
        <v>47</v>
      </c>
    </row>
    <row r="7" ht="6.75" customHeight="1"/>
    <row r="8" ht="15">
      <c r="B8" s="2" t="s">
        <v>23</v>
      </c>
    </row>
    <row r="9" ht="12.75">
      <c r="B9" t="s">
        <v>22</v>
      </c>
    </row>
    <row r="10" ht="12.75">
      <c r="B10" t="s">
        <v>41</v>
      </c>
    </row>
    <row r="11" ht="6.75" customHeight="1"/>
    <row r="12" spans="1:256" ht="15">
      <c r="A12" s="2"/>
      <c r="B12" s="2" t="s">
        <v>37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:9" ht="12.75">
      <c r="B13" t="s">
        <v>38</v>
      </c>
      <c r="C13"/>
      <c r="D13"/>
      <c r="F13"/>
      <c r="G13"/>
      <c r="I13"/>
    </row>
    <row r="14" spans="2:9" ht="12.75">
      <c r="B14" t="s">
        <v>39</v>
      </c>
      <c r="C14"/>
      <c r="D14"/>
      <c r="F14"/>
      <c r="G14"/>
      <c r="I14"/>
    </row>
    <row r="15" ht="6.75" customHeight="1"/>
    <row r="16" spans="2:4" ht="15">
      <c r="B16" s="2" t="s">
        <v>24</v>
      </c>
      <c r="D16" s="1" t="s">
        <v>4</v>
      </c>
    </row>
    <row r="17" spans="2:9" ht="6.75" customHeight="1">
      <c r="B17" s="23"/>
      <c r="C17" s="24"/>
      <c r="D17" s="24"/>
      <c r="E17" s="23"/>
      <c r="F17" s="24"/>
      <c r="G17" s="24"/>
      <c r="H17" s="23"/>
      <c r="I17" s="24"/>
    </row>
    <row r="18" spans="2:13" ht="15">
      <c r="B18" s="88" t="s">
        <v>25</v>
      </c>
      <c r="C18" s="86"/>
      <c r="D18" s="86"/>
      <c r="E18" s="85"/>
      <c r="F18" s="86"/>
      <c r="G18" s="86"/>
      <c r="H18" s="85"/>
      <c r="I18" s="86"/>
      <c r="J18" s="87"/>
      <c r="K18" s="70"/>
      <c r="L18" s="70"/>
      <c r="M18" s="70"/>
    </row>
    <row r="19" spans="2:9" ht="15">
      <c r="B19" s="2" t="s">
        <v>12</v>
      </c>
      <c r="C19"/>
      <c r="D19"/>
      <c r="F19"/>
      <c r="G19"/>
      <c r="I19"/>
    </row>
    <row r="20" spans="2:9" ht="12.75">
      <c r="B20" t="s">
        <v>48</v>
      </c>
      <c r="C20"/>
      <c r="D20"/>
      <c r="F20"/>
      <c r="G20"/>
      <c r="I20"/>
    </row>
    <row r="21" spans="3:9" ht="6.75" customHeight="1">
      <c r="C21"/>
      <c r="D21"/>
      <c r="F21"/>
      <c r="G21"/>
      <c r="I21"/>
    </row>
    <row r="22" spans="2:9" ht="15">
      <c r="B22" s="2" t="s">
        <v>26</v>
      </c>
      <c r="C22"/>
      <c r="D22"/>
      <c r="F22"/>
      <c r="G22"/>
      <c r="I22"/>
    </row>
    <row r="23" spans="2:9" ht="12.75">
      <c r="B23" t="s">
        <v>42</v>
      </c>
      <c r="C23"/>
      <c r="D23"/>
      <c r="F23"/>
      <c r="G23"/>
      <c r="I23"/>
    </row>
    <row r="24" spans="2:9" ht="12.75">
      <c r="B24" t="s">
        <v>27</v>
      </c>
      <c r="C24"/>
      <c r="D24"/>
      <c r="F24"/>
      <c r="G24"/>
      <c r="I24"/>
    </row>
    <row r="25" spans="3:9" ht="6.75" customHeight="1">
      <c r="C25"/>
      <c r="D25"/>
      <c r="F25"/>
      <c r="G25"/>
      <c r="I25"/>
    </row>
    <row r="26" spans="2:9" ht="15">
      <c r="B26" s="2" t="s">
        <v>34</v>
      </c>
      <c r="C26"/>
      <c r="D26"/>
      <c r="F26"/>
      <c r="G26"/>
      <c r="I26"/>
    </row>
    <row r="27" spans="2:9" ht="12.75">
      <c r="B27" t="s">
        <v>30</v>
      </c>
      <c r="C27"/>
      <c r="D27"/>
      <c r="F27"/>
      <c r="G27"/>
      <c r="I27"/>
    </row>
    <row r="28" spans="2:9" ht="12.75">
      <c r="B28" t="s">
        <v>31</v>
      </c>
      <c r="C28"/>
      <c r="D28"/>
      <c r="F28"/>
      <c r="G28"/>
      <c r="I28"/>
    </row>
    <row r="29" spans="2:9" ht="12.75">
      <c r="B29" t="s">
        <v>49</v>
      </c>
      <c r="C29"/>
      <c r="D29"/>
      <c r="F29"/>
      <c r="G29"/>
      <c r="I29"/>
    </row>
    <row r="30" spans="3:9" ht="6.75" customHeight="1">
      <c r="C30"/>
      <c r="D30"/>
      <c r="F30"/>
      <c r="G30"/>
      <c r="I30"/>
    </row>
    <row r="31" spans="2:9" ht="15">
      <c r="B31" s="2" t="s">
        <v>35</v>
      </c>
      <c r="C31"/>
      <c r="D31"/>
      <c r="F31"/>
      <c r="G31"/>
      <c r="I31"/>
    </row>
    <row r="32" spans="2:10" ht="12.75">
      <c r="B32" s="69" t="s">
        <v>46</v>
      </c>
      <c r="C32" s="69"/>
      <c r="D32" s="69"/>
      <c r="E32" s="69"/>
      <c r="F32" s="69"/>
      <c r="G32" s="69"/>
      <c r="H32" s="69"/>
      <c r="I32" s="69"/>
      <c r="J32" s="69"/>
    </row>
    <row r="33" spans="2:9" ht="12.75">
      <c r="B33" t="s">
        <v>45</v>
      </c>
      <c r="C33"/>
      <c r="D33"/>
      <c r="F33"/>
      <c r="G33"/>
      <c r="I33"/>
    </row>
    <row r="34" spans="3:9" ht="6.75" customHeight="1">
      <c r="C34"/>
      <c r="D34"/>
      <c r="F34"/>
      <c r="G34"/>
      <c r="I34"/>
    </row>
    <row r="35" spans="2:9" ht="15">
      <c r="B35" s="2" t="s">
        <v>32</v>
      </c>
      <c r="C35"/>
      <c r="D35"/>
      <c r="F35"/>
      <c r="G35"/>
      <c r="I35"/>
    </row>
    <row r="36" spans="2:9" ht="12.75">
      <c r="B36" s="23" t="s">
        <v>28</v>
      </c>
      <c r="C36" s="24"/>
      <c r="D36" s="24"/>
      <c r="E36" s="23"/>
      <c r="F36" s="89">
        <v>2</v>
      </c>
      <c r="G36" s="34" t="s">
        <v>29</v>
      </c>
      <c r="H36" s="23"/>
      <c r="I36" s="24"/>
    </row>
    <row r="37" spans="2:9" ht="12.75">
      <c r="B37" s="23" t="s">
        <v>50</v>
      </c>
      <c r="C37" s="25"/>
      <c r="D37" s="25"/>
      <c r="E37" s="23"/>
      <c r="F37" s="25"/>
      <c r="G37" s="25"/>
      <c r="H37" s="23"/>
      <c r="I37" s="25"/>
    </row>
    <row r="38" spans="2:9" ht="12.75">
      <c r="B38" s="23" t="s">
        <v>43</v>
      </c>
      <c r="C38" s="25"/>
      <c r="D38" s="25"/>
      <c r="E38" s="23"/>
      <c r="F38" s="25"/>
      <c r="G38" s="25"/>
      <c r="H38" s="23"/>
      <c r="I38" s="25"/>
    </row>
    <row r="39" spans="2:9" ht="6.75" customHeight="1">
      <c r="B39" s="23"/>
      <c r="C39" s="24"/>
      <c r="D39" s="24"/>
      <c r="E39" s="23"/>
      <c r="F39" s="24"/>
      <c r="G39" s="24"/>
      <c r="H39" s="23"/>
      <c r="I39" s="24"/>
    </row>
    <row r="40" spans="2:9" ht="15">
      <c r="B40" s="2" t="s">
        <v>37</v>
      </c>
      <c r="C40" s="25"/>
      <c r="D40" s="25"/>
      <c r="E40" s="23"/>
      <c r="F40" s="25"/>
      <c r="G40" s="25"/>
      <c r="H40" s="23"/>
      <c r="I40" s="25"/>
    </row>
    <row r="41" spans="2:9" ht="12.75">
      <c r="B41" s="23" t="s">
        <v>40</v>
      </c>
      <c r="C41" s="25"/>
      <c r="D41" s="25"/>
      <c r="E41" s="23"/>
      <c r="F41" s="25"/>
      <c r="G41" s="25"/>
      <c r="H41" s="23"/>
      <c r="I41" s="25"/>
    </row>
    <row r="42" spans="2:9" ht="12.75">
      <c r="B42" s="23" t="s">
        <v>44</v>
      </c>
      <c r="C42" s="25"/>
      <c r="D42" s="25"/>
      <c r="E42" s="23"/>
      <c r="F42" s="25"/>
      <c r="G42" s="25"/>
      <c r="H42" s="23"/>
      <c r="I42" s="25"/>
    </row>
    <row r="43" spans="2:9" ht="6.75" customHeight="1">
      <c r="B43" s="23"/>
      <c r="C43" s="24"/>
      <c r="D43" s="24"/>
      <c r="E43" s="23"/>
      <c r="F43" s="24"/>
      <c r="G43" s="24"/>
      <c r="H43" s="23"/>
      <c r="I43" s="24"/>
    </row>
    <row r="44" spans="2:9" ht="15">
      <c r="B44" s="2" t="s">
        <v>24</v>
      </c>
      <c r="D44" s="1" t="s">
        <v>25</v>
      </c>
      <c r="E44" s="23"/>
      <c r="F44" s="24"/>
      <c r="G44" s="24"/>
      <c r="H44" s="23"/>
      <c r="I44" s="24"/>
    </row>
    <row r="45" spans="2:9" ht="12.75">
      <c r="B45" s="23"/>
      <c r="C45" s="24"/>
      <c r="D45" s="24"/>
      <c r="E45" s="5"/>
      <c r="F45" s="6"/>
      <c r="G45" s="6"/>
      <c r="H45" s="5"/>
      <c r="I45" s="6"/>
    </row>
    <row r="46" spans="2:9" ht="12.75">
      <c r="B46" s="23"/>
      <c r="C46" s="24"/>
      <c r="D46" s="24"/>
      <c r="E46" s="5"/>
      <c r="F46" s="6"/>
      <c r="G46" s="6"/>
      <c r="H46" s="5"/>
      <c r="I46" s="6"/>
    </row>
    <row r="47" spans="2:9" ht="12.75">
      <c r="B47" s="5"/>
      <c r="C47" s="6"/>
      <c r="D47" s="6"/>
      <c r="E47" s="5"/>
      <c r="F47" s="6"/>
      <c r="G47" s="6"/>
      <c r="H47" s="5"/>
      <c r="I47" s="6"/>
    </row>
    <row r="48" spans="2:9" ht="12.75">
      <c r="B48" s="5"/>
      <c r="C48" s="6"/>
      <c r="D48" s="6"/>
      <c r="E48" s="5"/>
      <c r="F48" s="6"/>
      <c r="G48" s="6"/>
      <c r="H48" s="5"/>
      <c r="I48" s="6"/>
    </row>
    <row r="49" spans="2:9" ht="12.75">
      <c r="B49" s="5"/>
      <c r="C49" s="6"/>
      <c r="D49" s="6"/>
      <c r="E49" s="5"/>
      <c r="F49" s="6"/>
      <c r="G49" s="6"/>
      <c r="H49" s="5"/>
      <c r="I49" s="6"/>
    </row>
    <row r="51" ht="15">
      <c r="B51" s="2"/>
    </row>
    <row r="54" spans="3:6" ht="12.75">
      <c r="C54"/>
      <c r="E54" s="8"/>
      <c r="F54"/>
    </row>
    <row r="55" spans="3:6" ht="12.75">
      <c r="C55"/>
      <c r="E55" s="8"/>
      <c r="F55"/>
    </row>
    <row r="56" spans="3:6" ht="12.75">
      <c r="C56"/>
      <c r="E56" s="8"/>
      <c r="F56"/>
    </row>
    <row r="57" spans="3:6" ht="12.75">
      <c r="C57"/>
      <c r="E57" s="9"/>
      <c r="F57"/>
    </row>
    <row r="58" ht="12.75">
      <c r="C58" s="7"/>
    </row>
  </sheetData>
  <sheetProtection selectLockedCell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tabColor indexed="43"/>
  </sheetPr>
  <dimension ref="A1:K146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32.00390625" style="0" customWidth="1"/>
    <col min="2" max="2" width="15.140625" style="0" customWidth="1"/>
    <col min="3" max="3" width="9.421875" style="0" customWidth="1"/>
    <col min="4" max="4" width="15.140625" style="0" bestFit="1" customWidth="1"/>
    <col min="5" max="5" width="9.00390625" style="0" bestFit="1" customWidth="1"/>
    <col min="6" max="6" width="15.140625" style="0" bestFit="1" customWidth="1"/>
    <col min="7" max="7" width="9.00390625" style="0" bestFit="1" customWidth="1"/>
    <col min="8" max="8" width="15.140625" style="0" bestFit="1" customWidth="1"/>
    <col min="9" max="9" width="9.00390625" style="0" bestFit="1" customWidth="1"/>
    <col min="10" max="10" width="15.140625" style="0" bestFit="1" customWidth="1"/>
    <col min="11" max="11" width="11.421875" style="5" customWidth="1"/>
  </cols>
  <sheetData>
    <row r="1" spans="1:10" ht="12.75">
      <c r="A1" s="20" t="s">
        <v>0</v>
      </c>
      <c r="B1" s="92" t="s">
        <v>3</v>
      </c>
      <c r="C1" s="92"/>
      <c r="D1" s="92"/>
      <c r="E1" s="92"/>
      <c r="F1" s="92"/>
      <c r="G1" s="92"/>
      <c r="H1" s="92"/>
      <c r="I1" s="92"/>
      <c r="J1" s="92"/>
    </row>
    <row r="2" spans="1:10" ht="13.5" thickBot="1">
      <c r="A2" s="20" t="s">
        <v>11</v>
      </c>
      <c r="B2" s="93" t="s">
        <v>3</v>
      </c>
      <c r="C2" s="93"/>
      <c r="D2" s="93"/>
      <c r="E2" s="93"/>
      <c r="F2" s="93"/>
      <c r="G2" s="93"/>
      <c r="H2" s="93"/>
      <c r="I2" s="93"/>
      <c r="J2" s="93"/>
    </row>
    <row r="3" spans="1:10" ht="13.5" thickTop="1">
      <c r="A3" s="21" t="s">
        <v>10</v>
      </c>
      <c r="B3" s="22"/>
      <c r="C3" s="22"/>
      <c r="D3" s="22"/>
      <c r="E3" s="22"/>
      <c r="F3" s="22"/>
      <c r="G3" s="22"/>
      <c r="H3" s="22"/>
      <c r="I3" s="22"/>
      <c r="J3" s="21" t="s">
        <v>13</v>
      </c>
    </row>
    <row r="4" spans="1:10" ht="12.75">
      <c r="A4" s="91" t="s">
        <v>1</v>
      </c>
      <c r="B4" s="91"/>
      <c r="C4" s="91"/>
      <c r="D4" s="91"/>
      <c r="J4" s="66" t="s">
        <v>14</v>
      </c>
    </row>
    <row r="5" spans="1:4" ht="12.75">
      <c r="A5" s="91" t="s">
        <v>2</v>
      </c>
      <c r="B5" s="91"/>
      <c r="C5" s="91"/>
      <c r="D5" s="91"/>
    </row>
    <row r="6" spans="1:10" ht="13.5" thickBot="1">
      <c r="A6" s="90" t="s">
        <v>1</v>
      </c>
      <c r="B6" s="90"/>
      <c r="C6" s="90"/>
      <c r="D6" s="90"/>
      <c r="E6" s="16"/>
      <c r="F6" s="16"/>
      <c r="G6" s="16"/>
      <c r="H6" s="16"/>
      <c r="I6" s="16"/>
      <c r="J6" s="16"/>
    </row>
    <row r="7" spans="1:11" s="12" customFormat="1" ht="13.5" thickTop="1">
      <c r="A7" s="19"/>
      <c r="B7" s="27"/>
      <c r="C7" s="37" t="s">
        <v>6</v>
      </c>
      <c r="D7" s="38"/>
      <c r="E7" s="37" t="s">
        <v>7</v>
      </c>
      <c r="F7" s="38"/>
      <c r="G7" s="37" t="s">
        <v>8</v>
      </c>
      <c r="H7" s="38"/>
      <c r="I7" s="37" t="s">
        <v>9</v>
      </c>
      <c r="J7" s="38"/>
      <c r="K7" s="15"/>
    </row>
    <row r="8" spans="1:10" ht="27" thickBot="1">
      <c r="A8" s="28" t="s">
        <v>16</v>
      </c>
      <c r="B8" s="18" t="s">
        <v>15</v>
      </c>
      <c r="C8" s="17" t="s">
        <v>17</v>
      </c>
      <c r="D8" s="18" t="s">
        <v>18</v>
      </c>
      <c r="E8" s="17" t="s">
        <v>17</v>
      </c>
      <c r="F8" s="18" t="s">
        <v>18</v>
      </c>
      <c r="G8" s="17" t="s">
        <v>17</v>
      </c>
      <c r="H8" s="18" t="s">
        <v>18</v>
      </c>
      <c r="I8" s="17" t="s">
        <v>17</v>
      </c>
      <c r="J8" s="18" t="s">
        <v>18</v>
      </c>
    </row>
    <row r="9" spans="1:10" ht="13.5" thickTop="1">
      <c r="A9" s="30"/>
      <c r="B9" s="79">
        <f>IF(Paarvergleich!AC8&lt;&gt;"",+Paarvergleich!AC8*100,"")</f>
      </c>
      <c r="C9" s="30"/>
      <c r="D9" s="72">
        <f>IF($B9&lt;&gt;"",+$B9*C9,"")</f>
      </c>
      <c r="E9" s="30"/>
      <c r="F9" s="72">
        <f>IF($B9&lt;&gt;"",+$B9*E9,"")</f>
      </c>
      <c r="G9" s="30"/>
      <c r="H9" s="72">
        <f aca="true" t="shared" si="0" ref="H9:H33">IF($B9&lt;&gt;"",+$B9*G9,"")</f>
      </c>
      <c r="I9" s="30"/>
      <c r="J9" s="75">
        <f aca="true" t="shared" si="1" ref="J9:J33">IF($B9&lt;&gt;"",+$B9*I9,"")</f>
      </c>
    </row>
    <row r="10" spans="1:10" ht="12.75">
      <c r="A10" s="31"/>
      <c r="B10" s="80">
        <f>IF(Paarvergleich!AC9&lt;&gt;"",+Paarvergleich!AC9*100,"")</f>
      </c>
      <c r="C10" s="31"/>
      <c r="D10" s="73">
        <f aca="true" t="shared" si="2" ref="D10:F33">IF($B10&lt;&gt;"",+$B10*C10,"")</f>
      </c>
      <c r="E10" s="31"/>
      <c r="F10" s="73">
        <f t="shared" si="2"/>
      </c>
      <c r="G10" s="31"/>
      <c r="H10" s="73">
        <f t="shared" si="0"/>
      </c>
      <c r="I10" s="31"/>
      <c r="J10" s="76">
        <f t="shared" si="1"/>
      </c>
    </row>
    <row r="11" spans="1:10" ht="12.75">
      <c r="A11" s="31"/>
      <c r="B11" s="80">
        <f>IF(Paarvergleich!AC10&lt;&gt;"",+Paarvergleich!AC10*100,"")</f>
      </c>
      <c r="C11" s="31"/>
      <c r="D11" s="73">
        <f t="shared" si="2"/>
      </c>
      <c r="E11" s="31"/>
      <c r="F11" s="73">
        <f t="shared" si="2"/>
      </c>
      <c r="G11" s="31"/>
      <c r="H11" s="73">
        <f t="shared" si="0"/>
      </c>
      <c r="I11" s="31"/>
      <c r="J11" s="76">
        <f t="shared" si="1"/>
      </c>
    </row>
    <row r="12" spans="1:10" ht="12.75">
      <c r="A12" s="31"/>
      <c r="B12" s="80">
        <f>IF(Paarvergleich!AC11&lt;&gt;"",+Paarvergleich!AC11*100,"")</f>
      </c>
      <c r="C12" s="31"/>
      <c r="D12" s="73">
        <f t="shared" si="2"/>
      </c>
      <c r="E12" s="31"/>
      <c r="F12" s="73">
        <f t="shared" si="2"/>
      </c>
      <c r="G12" s="31"/>
      <c r="H12" s="73">
        <f t="shared" si="0"/>
      </c>
      <c r="I12" s="31"/>
      <c r="J12" s="76">
        <f t="shared" si="1"/>
      </c>
    </row>
    <row r="13" spans="1:10" ht="12.75">
      <c r="A13" s="31"/>
      <c r="B13" s="80">
        <f>IF(Paarvergleich!AC12&lt;&gt;"",+Paarvergleich!AC12*100,"")</f>
      </c>
      <c r="C13" s="31"/>
      <c r="D13" s="73">
        <f t="shared" si="2"/>
      </c>
      <c r="E13" s="31"/>
      <c r="F13" s="73">
        <f t="shared" si="2"/>
      </c>
      <c r="G13" s="31"/>
      <c r="H13" s="73">
        <f t="shared" si="0"/>
      </c>
      <c r="I13" s="31"/>
      <c r="J13" s="76">
        <f t="shared" si="1"/>
      </c>
    </row>
    <row r="14" spans="1:10" ht="12.75">
      <c r="A14" s="31"/>
      <c r="B14" s="80">
        <f>IF(Paarvergleich!AC13&lt;&gt;"",+Paarvergleich!AC13*100,"")</f>
      </c>
      <c r="C14" s="31"/>
      <c r="D14" s="73">
        <f t="shared" si="2"/>
      </c>
      <c r="E14" s="31"/>
      <c r="F14" s="73">
        <f t="shared" si="2"/>
      </c>
      <c r="G14" s="31"/>
      <c r="H14" s="73">
        <f t="shared" si="0"/>
      </c>
      <c r="I14" s="31"/>
      <c r="J14" s="76">
        <f t="shared" si="1"/>
      </c>
    </row>
    <row r="15" spans="1:10" ht="12.75">
      <c r="A15" s="31"/>
      <c r="B15" s="80">
        <f>IF(Paarvergleich!AC14&lt;&gt;"",+Paarvergleich!AC14*100,"")</f>
      </c>
      <c r="C15" s="31"/>
      <c r="D15" s="73">
        <f t="shared" si="2"/>
      </c>
      <c r="E15" s="31"/>
      <c r="F15" s="73">
        <f t="shared" si="2"/>
      </c>
      <c r="G15" s="31"/>
      <c r="H15" s="73">
        <f t="shared" si="0"/>
      </c>
      <c r="I15" s="31"/>
      <c r="J15" s="76">
        <f t="shared" si="1"/>
      </c>
    </row>
    <row r="16" spans="1:10" ht="12.75">
      <c r="A16" s="31"/>
      <c r="B16" s="80">
        <f>IF(Paarvergleich!AC15&lt;&gt;"",+Paarvergleich!AC15*100,"")</f>
      </c>
      <c r="C16" s="31"/>
      <c r="D16" s="73">
        <f t="shared" si="2"/>
      </c>
      <c r="E16" s="31"/>
      <c r="F16" s="73">
        <f t="shared" si="2"/>
      </c>
      <c r="G16" s="31"/>
      <c r="H16" s="73">
        <f t="shared" si="0"/>
      </c>
      <c r="I16" s="31"/>
      <c r="J16" s="76">
        <f t="shared" si="1"/>
      </c>
    </row>
    <row r="17" spans="1:10" ht="12.75">
      <c r="A17" s="31"/>
      <c r="B17" s="80">
        <f>IF(Paarvergleich!AC16&lt;&gt;"",+Paarvergleich!AC16*100,"")</f>
      </c>
      <c r="C17" s="31"/>
      <c r="D17" s="73">
        <f t="shared" si="2"/>
      </c>
      <c r="E17" s="31"/>
      <c r="F17" s="73">
        <f t="shared" si="2"/>
      </c>
      <c r="G17" s="31"/>
      <c r="H17" s="73">
        <f t="shared" si="0"/>
      </c>
      <c r="I17" s="31"/>
      <c r="J17" s="76">
        <f t="shared" si="1"/>
      </c>
    </row>
    <row r="18" spans="1:10" ht="12.75">
      <c r="A18" s="31"/>
      <c r="B18" s="80">
        <f>IF(Paarvergleich!AC17&lt;&gt;"",+Paarvergleich!AC17*100,"")</f>
      </c>
      <c r="C18" s="31"/>
      <c r="D18" s="73">
        <f t="shared" si="2"/>
      </c>
      <c r="E18" s="31"/>
      <c r="F18" s="73">
        <f t="shared" si="2"/>
      </c>
      <c r="G18" s="31"/>
      <c r="H18" s="73">
        <f t="shared" si="0"/>
      </c>
      <c r="I18" s="31"/>
      <c r="J18" s="76">
        <f t="shared" si="1"/>
      </c>
    </row>
    <row r="19" spans="1:10" ht="12.75">
      <c r="A19" s="31"/>
      <c r="B19" s="80">
        <f>IF(Paarvergleich!AC18&lt;&gt;"",+Paarvergleich!AC18*100,"")</f>
      </c>
      <c r="C19" s="31"/>
      <c r="D19" s="73">
        <f t="shared" si="2"/>
      </c>
      <c r="E19" s="31"/>
      <c r="F19" s="73">
        <f t="shared" si="2"/>
      </c>
      <c r="G19" s="31"/>
      <c r="H19" s="73">
        <f t="shared" si="0"/>
      </c>
      <c r="I19" s="31"/>
      <c r="J19" s="76">
        <f t="shared" si="1"/>
      </c>
    </row>
    <row r="20" spans="1:10" ht="12.75">
      <c r="A20" s="31"/>
      <c r="B20" s="80">
        <f>IF(Paarvergleich!AC19&lt;&gt;"",+Paarvergleich!AC19*100,"")</f>
      </c>
      <c r="C20" s="31"/>
      <c r="D20" s="73">
        <f t="shared" si="2"/>
      </c>
      <c r="E20" s="31"/>
      <c r="F20" s="73">
        <f t="shared" si="2"/>
      </c>
      <c r="G20" s="31"/>
      <c r="H20" s="73">
        <f t="shared" si="0"/>
      </c>
      <c r="I20" s="31"/>
      <c r="J20" s="76">
        <f t="shared" si="1"/>
      </c>
    </row>
    <row r="21" spans="1:10" ht="12.75">
      <c r="A21" s="31"/>
      <c r="B21" s="80">
        <f>IF(Paarvergleich!AC20&lt;&gt;"",+Paarvergleich!AC20*100,"")</f>
      </c>
      <c r="C21" s="31"/>
      <c r="D21" s="73">
        <f t="shared" si="2"/>
      </c>
      <c r="E21" s="31"/>
      <c r="F21" s="73">
        <f t="shared" si="2"/>
      </c>
      <c r="G21" s="31"/>
      <c r="H21" s="73">
        <f t="shared" si="0"/>
      </c>
      <c r="I21" s="31"/>
      <c r="J21" s="76">
        <f t="shared" si="1"/>
      </c>
    </row>
    <row r="22" spans="1:10" ht="12.75">
      <c r="A22" s="31"/>
      <c r="B22" s="80">
        <f>IF(Paarvergleich!AC21&lt;&gt;"",+Paarvergleich!AC21*100,"")</f>
      </c>
      <c r="C22" s="31"/>
      <c r="D22" s="73">
        <f t="shared" si="2"/>
      </c>
      <c r="E22" s="31"/>
      <c r="F22" s="73">
        <f t="shared" si="2"/>
      </c>
      <c r="G22" s="31"/>
      <c r="H22" s="73">
        <f t="shared" si="0"/>
      </c>
      <c r="I22" s="31"/>
      <c r="J22" s="76">
        <f t="shared" si="1"/>
      </c>
    </row>
    <row r="23" spans="1:10" ht="12.75">
      <c r="A23" s="31"/>
      <c r="B23" s="80">
        <f>IF(Paarvergleich!AC22&lt;&gt;"",+Paarvergleich!AC22*100,"")</f>
      </c>
      <c r="C23" s="31"/>
      <c r="D23" s="73">
        <f t="shared" si="2"/>
      </c>
      <c r="E23" s="31"/>
      <c r="F23" s="73">
        <f t="shared" si="2"/>
      </c>
      <c r="G23" s="31"/>
      <c r="H23" s="73">
        <f t="shared" si="0"/>
      </c>
      <c r="I23" s="31"/>
      <c r="J23" s="76">
        <f t="shared" si="1"/>
      </c>
    </row>
    <row r="24" spans="1:10" ht="12.75">
      <c r="A24" s="31"/>
      <c r="B24" s="80">
        <f>IF(Paarvergleich!AC23&lt;&gt;"",+Paarvergleich!AC23*100,"")</f>
      </c>
      <c r="C24" s="31"/>
      <c r="D24" s="73">
        <f t="shared" si="2"/>
      </c>
      <c r="E24" s="31"/>
      <c r="F24" s="73">
        <f t="shared" si="2"/>
      </c>
      <c r="G24" s="31"/>
      <c r="H24" s="73">
        <f t="shared" si="0"/>
      </c>
      <c r="I24" s="31"/>
      <c r="J24" s="76">
        <f t="shared" si="1"/>
      </c>
    </row>
    <row r="25" spans="1:10" ht="12.75">
      <c r="A25" s="31"/>
      <c r="B25" s="80">
        <f>IF(Paarvergleich!AC24&lt;&gt;"",+Paarvergleich!AC24*100,"")</f>
      </c>
      <c r="C25" s="31"/>
      <c r="D25" s="73">
        <f t="shared" si="2"/>
      </c>
      <c r="E25" s="31"/>
      <c r="F25" s="73">
        <f t="shared" si="2"/>
      </c>
      <c r="G25" s="31"/>
      <c r="H25" s="73">
        <f t="shared" si="0"/>
      </c>
      <c r="I25" s="31"/>
      <c r="J25" s="76">
        <f t="shared" si="1"/>
      </c>
    </row>
    <row r="26" spans="1:10" ht="12.75">
      <c r="A26" s="31"/>
      <c r="B26" s="80">
        <f>IF(Paarvergleich!AC25&lt;&gt;"",+Paarvergleich!AC25*100,"")</f>
      </c>
      <c r="C26" s="31"/>
      <c r="D26" s="73">
        <f t="shared" si="2"/>
      </c>
      <c r="E26" s="31"/>
      <c r="F26" s="73">
        <f t="shared" si="2"/>
      </c>
      <c r="G26" s="31"/>
      <c r="H26" s="73">
        <f t="shared" si="0"/>
      </c>
      <c r="I26" s="31"/>
      <c r="J26" s="76">
        <f t="shared" si="1"/>
      </c>
    </row>
    <row r="27" spans="1:10" ht="12.75">
      <c r="A27" s="31"/>
      <c r="B27" s="80">
        <f>IF(Paarvergleich!AC26&lt;&gt;"",+Paarvergleich!AC26*100,"")</f>
      </c>
      <c r="C27" s="31"/>
      <c r="D27" s="73">
        <f t="shared" si="2"/>
      </c>
      <c r="E27" s="31"/>
      <c r="F27" s="73">
        <f t="shared" si="2"/>
      </c>
      <c r="G27" s="31"/>
      <c r="H27" s="73">
        <f t="shared" si="0"/>
      </c>
      <c r="I27" s="31"/>
      <c r="J27" s="76">
        <f t="shared" si="1"/>
      </c>
    </row>
    <row r="28" spans="1:10" ht="12.75">
      <c r="A28" s="31"/>
      <c r="B28" s="80">
        <f>IF(Paarvergleich!AC27&lt;&gt;"",+Paarvergleich!AC27*100,"")</f>
      </c>
      <c r="C28" s="31"/>
      <c r="D28" s="73">
        <f t="shared" si="2"/>
      </c>
      <c r="E28" s="31"/>
      <c r="F28" s="73">
        <f t="shared" si="2"/>
      </c>
      <c r="G28" s="31"/>
      <c r="H28" s="73">
        <f t="shared" si="0"/>
      </c>
      <c r="I28" s="31"/>
      <c r="J28" s="76">
        <f t="shared" si="1"/>
      </c>
    </row>
    <row r="29" spans="1:10" ht="12.75">
      <c r="A29" s="31"/>
      <c r="B29" s="80">
        <f>IF(Paarvergleich!AC28&lt;&gt;"",+Paarvergleich!AC28*100,"")</f>
      </c>
      <c r="C29" s="31"/>
      <c r="D29" s="73">
        <f t="shared" si="2"/>
      </c>
      <c r="E29" s="31"/>
      <c r="F29" s="73">
        <f t="shared" si="2"/>
      </c>
      <c r="G29" s="31"/>
      <c r="H29" s="73">
        <f t="shared" si="0"/>
      </c>
      <c r="I29" s="31"/>
      <c r="J29" s="76">
        <f t="shared" si="1"/>
      </c>
    </row>
    <row r="30" spans="1:10" ht="12.75">
      <c r="A30" s="31"/>
      <c r="B30" s="80">
        <f>IF(Paarvergleich!AC29&lt;&gt;"",+Paarvergleich!AC29*100,"")</f>
      </c>
      <c r="C30" s="31"/>
      <c r="D30" s="73">
        <f t="shared" si="2"/>
      </c>
      <c r="E30" s="31"/>
      <c r="F30" s="73">
        <f t="shared" si="2"/>
      </c>
      <c r="G30" s="31"/>
      <c r="H30" s="73">
        <f t="shared" si="0"/>
      </c>
      <c r="I30" s="31"/>
      <c r="J30" s="76">
        <f t="shared" si="1"/>
      </c>
    </row>
    <row r="31" spans="1:10" ht="12.75">
      <c r="A31" s="31"/>
      <c r="B31" s="80">
        <f>IF(Paarvergleich!AC30&lt;&gt;"",+Paarvergleich!AC30*100,"")</f>
      </c>
      <c r="C31" s="31"/>
      <c r="D31" s="73">
        <f t="shared" si="2"/>
      </c>
      <c r="E31" s="31"/>
      <c r="F31" s="73">
        <f t="shared" si="2"/>
      </c>
      <c r="G31" s="31"/>
      <c r="H31" s="73">
        <f t="shared" si="0"/>
      </c>
      <c r="I31" s="31"/>
      <c r="J31" s="76">
        <f t="shared" si="1"/>
      </c>
    </row>
    <row r="32" spans="1:10" ht="12.75">
      <c r="A32" s="31"/>
      <c r="B32" s="80">
        <f>IF(Paarvergleich!AC31&lt;&gt;"",+Paarvergleich!AC31*100,"")</f>
      </c>
      <c r="C32" s="31"/>
      <c r="D32" s="73">
        <f t="shared" si="2"/>
      </c>
      <c r="E32" s="31"/>
      <c r="F32" s="73">
        <f t="shared" si="2"/>
      </c>
      <c r="G32" s="31"/>
      <c r="H32" s="73">
        <f t="shared" si="0"/>
      </c>
      <c r="I32" s="31"/>
      <c r="J32" s="76">
        <f t="shared" si="1"/>
      </c>
    </row>
    <row r="33" spans="1:10" ht="12.75">
      <c r="A33" s="31"/>
      <c r="B33" s="80">
        <f>IF(Paarvergleich!AC32&lt;&gt;"",+Paarvergleich!AC32*100,"")</f>
      </c>
      <c r="C33" s="31"/>
      <c r="D33" s="73">
        <f t="shared" si="2"/>
      </c>
      <c r="E33" s="31"/>
      <c r="F33" s="73">
        <f t="shared" si="2"/>
      </c>
      <c r="G33" s="31"/>
      <c r="H33" s="73">
        <f t="shared" si="0"/>
      </c>
      <c r="I33" s="31"/>
      <c r="J33" s="77">
        <f t="shared" si="1"/>
      </c>
    </row>
    <row r="34" spans="1:11" s="11" customFormat="1" ht="13.5" thickBot="1">
      <c r="A34" s="14" t="s">
        <v>5</v>
      </c>
      <c r="B34" s="74">
        <f>SUM(B9:B33)</f>
        <v>0</v>
      </c>
      <c r="C34" s="14"/>
      <c r="D34" s="74">
        <f>+SUM(D9:D33)</f>
        <v>0</v>
      </c>
      <c r="E34" s="13"/>
      <c r="F34" s="74">
        <f>+SUM(F9:F33)</f>
        <v>0</v>
      </c>
      <c r="G34" s="13"/>
      <c r="H34" s="74">
        <f>+SUM(H9:H33)</f>
        <v>0</v>
      </c>
      <c r="I34" s="13"/>
      <c r="J34" s="78">
        <f>+SUM(J9:J33)</f>
        <v>0</v>
      </c>
      <c r="K34" s="26"/>
    </row>
    <row r="35" spans="1:10" ht="13.5" thickTop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</sheetData>
  <sheetProtection password="91AB" sheet="1" objects="1" scenarios="1" selectLockedCells="1" sort="0"/>
  <mergeCells count="5">
    <mergeCell ref="A6:D6"/>
    <mergeCell ref="A4:D4"/>
    <mergeCell ref="A5:D5"/>
    <mergeCell ref="B1:J1"/>
    <mergeCell ref="B2:J2"/>
  </mergeCells>
  <conditionalFormatting sqref="D34 F34 H34 J34">
    <cfRule type="cellIs" priority="1" dxfId="1" operator="equal" stopIfTrue="1">
      <formula>MAX($D34:$J34)</formula>
    </cfRule>
    <cfRule type="cellIs" priority="2" dxfId="0" operator="equal" stopIfTrue="1">
      <formula>MIN($D34:$J34)</formula>
    </cfRule>
  </conditionalFormatting>
  <printOptions/>
  <pageMargins left="0.28" right="0.2755905511811024" top="0.7874015748031497" bottom="0.5905511811023623" header="0.3937007874015748" footer="0.3937007874015748"/>
  <pageSetup cellComments="atEnd" horizontalDpi="600" verticalDpi="600" orientation="landscape" paperSize="9" r:id="rId1"/>
  <headerFooter alignWithMargins="0">
    <oddHeader>&amp;LNutzwertanalyse</oddHeader>
    <oddFooter>&amp;L&amp;D&amp;CBlattschutz: Nutzwert&amp;R&amp;P/&amp;N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C33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22.421875" style="0" customWidth="1"/>
    <col min="2" max="26" width="3.7109375" style="0" customWidth="1"/>
    <col min="27" max="27" width="6.140625" style="29" customWidth="1"/>
    <col min="28" max="28" width="5.421875" style="0" customWidth="1"/>
    <col min="29" max="29" width="6.8515625" style="0" customWidth="1"/>
  </cols>
  <sheetData>
    <row r="1" spans="1:29" ht="12.75">
      <c r="A1" s="39" t="s">
        <v>0</v>
      </c>
      <c r="B1" s="92" t="str">
        <f>IF(Nutzwertanalyse!B1&lt;&gt;"",Nutzwertanalyse!B1,"")</f>
        <v>dfd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13.5" thickBot="1">
      <c r="A2" s="39" t="s">
        <v>11</v>
      </c>
      <c r="B2" s="93" t="str">
        <f>IF(Nutzwertanalyse!B2&lt;&gt;"",Nutzwertanalyse!B2,"")</f>
        <v>dfd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ht="13.5" thickTop="1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 t="s">
        <v>13</v>
      </c>
      <c r="AB3" s="43"/>
      <c r="AC3" s="43"/>
    </row>
    <row r="4" spans="1:29" ht="12.75">
      <c r="A4" s="95" t="str">
        <f>IF(Nutzwertanalyse!A4&lt;&gt;"",+Nutzwertanalyse!A4,"")</f>
        <v>abc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96" t="str">
        <f>IF(Nutzwertanalyse!J4&lt;&gt;"",+Nutzwertanalyse!J4,"")</f>
        <v>dd.mm.yyyy</v>
      </c>
      <c r="AB4" s="96"/>
      <c r="AC4" s="96"/>
    </row>
    <row r="5" spans="1:29" ht="12.75">
      <c r="A5" s="95" t="str">
        <f>IF(Nutzwertanalyse!A5&lt;&gt;"",+Nutzwertanalyse!A5,"")</f>
        <v>xyz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  <c r="AB5" s="66"/>
      <c r="AC5" s="81">
        <f>+Erläuterungen!F36</f>
        <v>2</v>
      </c>
    </row>
    <row r="6" spans="1:29" ht="13.5" thickBot="1">
      <c r="A6" s="94" t="str">
        <f>IF(Nutzwertanalyse!A6&lt;&gt;"",+Nutzwertanalyse!A6,"")</f>
        <v>abc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  <c r="AB6" s="66"/>
      <c r="AC6" s="66"/>
    </row>
    <row r="7" spans="1:29" ht="117" customHeight="1" thickBot="1" thickTop="1">
      <c r="A7" s="68" t="s">
        <v>51</v>
      </c>
      <c r="B7" s="45">
        <f>+A8</f>
      </c>
      <c r="C7" s="46">
        <f>+A9</f>
      </c>
      <c r="D7" s="46">
        <f>+A10</f>
      </c>
      <c r="E7" s="46">
        <f>+A11</f>
      </c>
      <c r="F7" s="46">
        <f>+A12</f>
      </c>
      <c r="G7" s="46">
        <f>+A13</f>
      </c>
      <c r="H7" s="46">
        <f>+A14</f>
      </c>
      <c r="I7" s="46">
        <f>+A15</f>
      </c>
      <c r="J7" s="46">
        <f>+A16</f>
      </c>
      <c r="K7" s="46">
        <f>+A17</f>
      </c>
      <c r="L7" s="46">
        <f>+A18</f>
      </c>
      <c r="M7" s="46">
        <f>+A19</f>
      </c>
      <c r="N7" s="46">
        <f>+A20</f>
      </c>
      <c r="O7" s="46">
        <f>+A21</f>
      </c>
      <c r="P7" s="46">
        <f>+A22</f>
      </c>
      <c r="Q7" s="46">
        <f>+A23</f>
      </c>
      <c r="R7" s="46">
        <f>+A24</f>
      </c>
      <c r="S7" s="46">
        <f>+A25</f>
      </c>
      <c r="T7" s="46">
        <f>+A26</f>
      </c>
      <c r="U7" s="46">
        <f>+A27</f>
      </c>
      <c r="V7" s="46">
        <f>+A28</f>
      </c>
      <c r="W7" s="46">
        <f>+A29</f>
      </c>
      <c r="X7" s="46">
        <f>+A30</f>
      </c>
      <c r="Y7" s="46">
        <f>+A31</f>
      </c>
      <c r="Z7" s="47">
        <f>+A32</f>
      </c>
      <c r="AA7" s="48" t="s">
        <v>19</v>
      </c>
      <c r="AB7" s="49" t="s">
        <v>20</v>
      </c>
      <c r="AC7" s="50" t="s">
        <v>21</v>
      </c>
    </row>
    <row r="8" spans="1:29" ht="13.5" thickTop="1">
      <c r="A8" s="64">
        <f>IF(Nutzwertanalyse!A9&lt;&gt;"",+Nutzwertanalyse!A9,"")</f>
      </c>
      <c r="B8" s="51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52">
        <f>IF(A8&lt;&gt;"",SUM(B8:Z8),"")</f>
      </c>
      <c r="AB8" s="53">
        <f>IF(A8&lt;&gt;"",COUNT($AA$8:$AA$32)-ROUND(PERCENTRANK($AA$8:$AA$32,AA8)*(COUNT($AA$8:$AA$32)-1),0),"")</f>
      </c>
      <c r="AC8" s="54">
        <f>IF(A8&lt;&gt;"",+AA8/$AA$33,"")</f>
      </c>
    </row>
    <row r="9" spans="1:29" ht="12.75">
      <c r="A9" s="64">
        <f>IF(Nutzwertanalyse!A10&lt;&gt;"",+Nutzwertanalyse!A10,"")</f>
      </c>
      <c r="B9" s="55">
        <f>IF(C8&lt;&gt;"",Erläuterungen!$F$36-C8,"")</f>
      </c>
      <c r="C9" s="56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57">
        <f aca="true" t="shared" si="0" ref="AA9:AA32">IF(A9&lt;&gt;"",SUM(B9:Z9),"")</f>
      </c>
      <c r="AB9" s="58">
        <f aca="true" t="shared" si="1" ref="AB9:AB32">IF(A9&lt;&gt;"",COUNT($AA$8:$AA$32)-ROUND(PERCENTRANK($AA$8:$AA$32,AA9)*(COUNT($AA$8:$AA$32)-1),0),"")</f>
      </c>
      <c r="AC9" s="59">
        <f aca="true" t="shared" si="2" ref="AC9:AC32">IF(A9&lt;&gt;"",+AA9/$AA$33,"")</f>
      </c>
    </row>
    <row r="10" spans="1:29" ht="12.75">
      <c r="A10" s="64">
        <f>IF(Nutzwertanalyse!A11&lt;&gt;"",+Nutzwertanalyse!A11,"")</f>
      </c>
      <c r="B10" s="55">
        <f>IF(D8&lt;&gt;"",Erläuterungen!$F$36-D8,"")</f>
      </c>
      <c r="C10" s="60">
        <f>IF(D9&lt;&gt;"",Erläuterungen!$F$36-D9,"")</f>
      </c>
      <c r="D10" s="56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7">
        <f t="shared" si="0"/>
      </c>
      <c r="AB10" s="58">
        <f t="shared" si="1"/>
      </c>
      <c r="AC10" s="59">
        <f t="shared" si="2"/>
      </c>
    </row>
    <row r="11" spans="1:29" ht="12.75">
      <c r="A11" s="64">
        <f>IF(Nutzwertanalyse!A12&lt;&gt;"",+Nutzwertanalyse!A12,"")</f>
      </c>
      <c r="B11" s="55">
        <f>IF(E8&lt;&gt;"",Erläuterungen!$F$36-E8,"")</f>
      </c>
      <c r="C11" s="60">
        <f>IF(E9&lt;&gt;"",Erläuterungen!$F$36-E9,"")</f>
      </c>
      <c r="D11" s="60">
        <f>IF(E10&lt;&gt;"",Erläuterungen!$F$36-E10,"")</f>
      </c>
      <c r="E11" s="56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57">
        <f t="shared" si="0"/>
      </c>
      <c r="AB11" s="58">
        <f t="shared" si="1"/>
      </c>
      <c r="AC11" s="59">
        <f t="shared" si="2"/>
      </c>
    </row>
    <row r="12" spans="1:29" ht="12.75">
      <c r="A12" s="64">
        <f>IF(Nutzwertanalyse!A13&lt;&gt;"",+Nutzwertanalyse!A13,"")</f>
      </c>
      <c r="B12" s="55">
        <f>IF(F8&lt;&gt;"",Erläuterungen!$F$36-F8,"")</f>
      </c>
      <c r="C12" s="60">
        <f>IF(F9&lt;&gt;"",Erläuterungen!$F$36-F9,"")</f>
      </c>
      <c r="D12" s="60">
        <f>IF(F10&lt;&gt;"",Erläuterungen!$F$36-F10,"")</f>
      </c>
      <c r="E12" s="60">
        <f>IF(F11&lt;&gt;"",Erläuterungen!$F$36-F11,"")</f>
      </c>
      <c r="F12" s="56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57">
        <f t="shared" si="0"/>
      </c>
      <c r="AB12" s="58">
        <f t="shared" si="1"/>
      </c>
      <c r="AC12" s="59">
        <f t="shared" si="2"/>
      </c>
    </row>
    <row r="13" spans="1:29" ht="12.75">
      <c r="A13" s="64">
        <f>IF(Nutzwertanalyse!A14&lt;&gt;"",+Nutzwertanalyse!A14,"")</f>
      </c>
      <c r="B13" s="55">
        <f>IF(G8&lt;&gt;"",Erläuterungen!$F$36-G8,"")</f>
      </c>
      <c r="C13" s="60">
        <f>IF(G9&lt;&gt;"",Erläuterungen!$F$36-G9,"")</f>
      </c>
      <c r="D13" s="60">
        <f>IF(G10&lt;&gt;"",Erläuterungen!$F$36-G10,"")</f>
      </c>
      <c r="E13" s="60">
        <f>IF(G11&lt;&gt;"",Erläuterungen!$F$36-G11,"")</f>
      </c>
      <c r="F13" s="60">
        <f>IF(G12&lt;&gt;"",Erläuterungen!$F$36-G12,"")</f>
      </c>
      <c r="G13" s="5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57">
        <f t="shared" si="0"/>
      </c>
      <c r="AB13" s="58">
        <f t="shared" si="1"/>
      </c>
      <c r="AC13" s="59">
        <f t="shared" si="2"/>
      </c>
    </row>
    <row r="14" spans="1:29" ht="12.75">
      <c r="A14" s="64">
        <f>IF(Nutzwertanalyse!A15&lt;&gt;"",+Nutzwertanalyse!A15,"")</f>
      </c>
      <c r="B14" s="55">
        <f>IF(H8&lt;&gt;"",Erläuterungen!$F$36-H8,"")</f>
      </c>
      <c r="C14" s="60">
        <f>IF(H9&lt;&gt;"",Erläuterungen!$F$36-H9,"")</f>
      </c>
      <c r="D14" s="60">
        <f>IF(H10&lt;&gt;"",Erläuterungen!$F$36-H10,"")</f>
      </c>
      <c r="E14" s="60">
        <f>IF(H11&lt;&gt;"",Erläuterungen!$F$36-H11,"")</f>
      </c>
      <c r="F14" s="60">
        <f>IF(H12&lt;&gt;"",Erläuterungen!$F$36-H12,"")</f>
      </c>
      <c r="G14" s="60">
        <f>IF(H13&lt;&gt;"",Erläuterungen!$F$36-H13,"")</f>
      </c>
      <c r="H14" s="5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57">
        <f t="shared" si="0"/>
      </c>
      <c r="AB14" s="58">
        <f t="shared" si="1"/>
      </c>
      <c r="AC14" s="59">
        <f t="shared" si="2"/>
      </c>
    </row>
    <row r="15" spans="1:29" ht="12.75">
      <c r="A15" s="64">
        <f>IF(Nutzwertanalyse!A16&lt;&gt;"",+Nutzwertanalyse!A16,"")</f>
      </c>
      <c r="B15" s="55">
        <f>IF(I8&lt;&gt;"",Erläuterungen!$F$36-I8,"")</f>
      </c>
      <c r="C15" s="60">
        <f>IF(I9&lt;&gt;"",Erläuterungen!$F$36-I9,"")</f>
      </c>
      <c r="D15" s="60">
        <f>IF(I10&lt;&gt;"",Erläuterungen!$F$36-I10,"")</f>
      </c>
      <c r="E15" s="60">
        <f>IF(I11&lt;&gt;"",Erläuterungen!$F$36-I11,"")</f>
      </c>
      <c r="F15" s="60">
        <f>IF(I12&lt;&gt;"",Erläuterungen!$F$36-I12,"")</f>
      </c>
      <c r="G15" s="60">
        <f>IF(I13&lt;&gt;"",Erläuterungen!$F$36-I13,"")</f>
      </c>
      <c r="H15" s="60">
        <f>IF(I14&lt;&gt;"",Erläuterungen!$F$36-I14,"")</f>
      </c>
      <c r="I15" s="56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57">
        <f t="shared" si="0"/>
      </c>
      <c r="AB15" s="58">
        <f t="shared" si="1"/>
      </c>
      <c r="AC15" s="59">
        <f t="shared" si="2"/>
      </c>
    </row>
    <row r="16" spans="1:29" ht="12.75">
      <c r="A16" s="64">
        <f>IF(Nutzwertanalyse!A17&lt;&gt;"",+Nutzwertanalyse!A17,"")</f>
      </c>
      <c r="B16" s="55">
        <f>IF(J8&lt;&gt;"",Erläuterungen!$F$36-J8,"")</f>
      </c>
      <c r="C16" s="60">
        <f>IF(J9&lt;&gt;"",Erläuterungen!$F$36-J9,"")</f>
      </c>
      <c r="D16" s="60">
        <f>IF(J10&lt;&gt;"",Erläuterungen!$F$36-J10,"")</f>
      </c>
      <c r="E16" s="60">
        <f>IF(J11&lt;&gt;"",Erläuterungen!$F$36-J11,"")</f>
      </c>
      <c r="F16" s="60">
        <f>IF(J12&lt;&gt;"",Erläuterungen!$F$36-J12,"")</f>
      </c>
      <c r="G16" s="60">
        <f>IF(J13&lt;&gt;"",Erläuterungen!$F$36-J13,"")</f>
      </c>
      <c r="H16" s="60">
        <f>IF(J14&lt;&gt;"",Erläuterungen!$F$36-J14,"")</f>
      </c>
      <c r="I16" s="60">
        <f>IF(J15&lt;&gt;"",Erläuterungen!$F$36-J15,"")</f>
      </c>
      <c r="J16" s="56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57">
        <f t="shared" si="0"/>
      </c>
      <c r="AB16" s="58">
        <f t="shared" si="1"/>
      </c>
      <c r="AC16" s="59">
        <f t="shared" si="2"/>
      </c>
    </row>
    <row r="17" spans="1:29" ht="12.75">
      <c r="A17" s="64">
        <f>IF(Nutzwertanalyse!A18&lt;&gt;"",+Nutzwertanalyse!A18,"")</f>
      </c>
      <c r="B17" s="55">
        <f>IF(K8&lt;&gt;"",Erläuterungen!$F$36-K8,"")</f>
      </c>
      <c r="C17" s="60">
        <f>IF(K9&lt;&gt;"",Erläuterungen!$F$36-K9,"")</f>
      </c>
      <c r="D17" s="60">
        <f>IF(K10&lt;&gt;"",Erläuterungen!$F$36-K10,"")</f>
      </c>
      <c r="E17" s="60">
        <f>IF(K11&lt;&gt;"",Erläuterungen!$F$36-K11,"")</f>
      </c>
      <c r="F17" s="60">
        <f>IF(K12&lt;&gt;"",Erläuterungen!$F$36-K12,"")</f>
      </c>
      <c r="G17" s="60">
        <f>IF(K13&lt;&gt;"",Erläuterungen!$F$36-K13,"")</f>
      </c>
      <c r="H17" s="60">
        <f>IF(K14&lt;&gt;"",Erläuterungen!$F$36-K14,"")</f>
      </c>
      <c r="I17" s="60">
        <f>IF(K15&lt;&gt;"",Erläuterungen!$F$36-K15,"")</f>
      </c>
      <c r="J17" s="60">
        <f>IF(K16&lt;&gt;"",Erläuterungen!$F$36-K16,"")</f>
      </c>
      <c r="K17" s="5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57">
        <f t="shared" si="0"/>
      </c>
      <c r="AB17" s="58">
        <f t="shared" si="1"/>
      </c>
      <c r="AC17" s="59">
        <f t="shared" si="2"/>
      </c>
    </row>
    <row r="18" spans="1:29" ht="12.75">
      <c r="A18" s="64">
        <f>IF(Nutzwertanalyse!A19&lt;&gt;"",+Nutzwertanalyse!A19,"")</f>
      </c>
      <c r="B18" s="55">
        <f>IF(L8&lt;&gt;"",Erläuterungen!$F$36-L8,"")</f>
      </c>
      <c r="C18" s="60">
        <f>IF(L9&lt;&gt;"",Erläuterungen!$F$36-L9,"")</f>
      </c>
      <c r="D18" s="60">
        <f>IF(L10&lt;&gt;"",Erläuterungen!$F$36-L10,"")</f>
      </c>
      <c r="E18" s="60">
        <f>IF(L11&lt;&gt;"",Erläuterungen!$F$36-L11,"")</f>
      </c>
      <c r="F18" s="60">
        <f>IF(L12&lt;&gt;"",Erläuterungen!$F$36-L12,"")</f>
      </c>
      <c r="G18" s="60">
        <f>IF(L13&lt;&gt;"",Erläuterungen!$F$36-L13,"")</f>
      </c>
      <c r="H18" s="60">
        <f>IF(L14&lt;&gt;"",Erläuterungen!$F$36-L14,"")</f>
      </c>
      <c r="I18" s="60">
        <f>IF(L15&lt;&gt;"",Erläuterungen!$F$36-L15,"")</f>
      </c>
      <c r="J18" s="60">
        <f>IF(L16&lt;&gt;"",Erläuterungen!$F$36-L16,"")</f>
      </c>
      <c r="K18" s="60">
        <f>IF(L17&lt;&gt;"",Erläuterungen!$F$36-L17,"")</f>
      </c>
      <c r="L18" s="5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57">
        <f t="shared" si="0"/>
      </c>
      <c r="AB18" s="58">
        <f t="shared" si="1"/>
      </c>
      <c r="AC18" s="59">
        <f t="shared" si="2"/>
      </c>
    </row>
    <row r="19" spans="1:29" ht="12.75">
      <c r="A19" s="64">
        <f>IF(Nutzwertanalyse!A20&lt;&gt;"",+Nutzwertanalyse!A20,"")</f>
      </c>
      <c r="B19" s="55">
        <f>IF(M8&lt;&gt;"",Erläuterungen!$F$36-M8,"")</f>
      </c>
      <c r="C19" s="60">
        <f>IF(M9&lt;&gt;"",Erläuterungen!$F$36-M9,"")</f>
      </c>
      <c r="D19" s="60">
        <f>IF(M10&lt;&gt;"",Erläuterungen!$F$36-M10,"")</f>
      </c>
      <c r="E19" s="60">
        <f>IF(M11&lt;&gt;"",Erläuterungen!$F$36-M11,"")</f>
      </c>
      <c r="F19" s="60">
        <f>IF(M12&lt;&gt;"",Erläuterungen!$F$36-M12,"")</f>
      </c>
      <c r="G19" s="60">
        <f>IF(M13&lt;&gt;"",Erläuterungen!$F$36-M13,"")</f>
      </c>
      <c r="H19" s="60">
        <f>IF(M14&lt;&gt;"",Erläuterungen!$F$36-M14,"")</f>
      </c>
      <c r="I19" s="60">
        <f>IF(M15&lt;&gt;"",Erläuterungen!$F$36-M15,"")</f>
      </c>
      <c r="J19" s="60">
        <f>IF(M16&lt;&gt;"",Erläuterungen!$F$36-M16,"")</f>
      </c>
      <c r="K19" s="60">
        <f>IF(M17&lt;&gt;"",Erläuterungen!$F$36-M17,"")</f>
      </c>
      <c r="L19" s="60">
        <f>IF(M18&lt;&gt;"",Erläuterungen!$F$36-M18,"")</f>
      </c>
      <c r="M19" s="56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57">
        <f t="shared" si="0"/>
      </c>
      <c r="AB19" s="58">
        <f t="shared" si="1"/>
      </c>
      <c r="AC19" s="59">
        <f t="shared" si="2"/>
      </c>
    </row>
    <row r="20" spans="1:29" ht="12.75">
      <c r="A20" s="64">
        <f>IF(Nutzwertanalyse!A21&lt;&gt;"",+Nutzwertanalyse!A21,"")</f>
      </c>
      <c r="B20" s="55">
        <f>IF(N8&lt;&gt;"",Erläuterungen!$F$36-N8,"")</f>
      </c>
      <c r="C20" s="60">
        <f>IF(N9&lt;&gt;"",Erläuterungen!$F$36-N9,"")</f>
      </c>
      <c r="D20" s="60">
        <f>IF(N10&lt;&gt;"",Erläuterungen!$F$36-N10,"")</f>
      </c>
      <c r="E20" s="60">
        <f>IF(N11&lt;&gt;"",Erläuterungen!$F$36-N11,"")</f>
      </c>
      <c r="F20" s="60">
        <f>IF(N12&lt;&gt;"",Erläuterungen!$F$36-N12,"")</f>
      </c>
      <c r="G20" s="60">
        <f>IF(N13&lt;&gt;"",Erläuterungen!$F$36-N13,"")</f>
      </c>
      <c r="H20" s="60">
        <f>IF(N14&lt;&gt;"",Erläuterungen!$F$36-N14,"")</f>
      </c>
      <c r="I20" s="60">
        <f>IF(N15&lt;&gt;"",Erläuterungen!$F$36-N15,"")</f>
      </c>
      <c r="J20" s="60">
        <f>IF(N16&lt;&gt;"",Erläuterungen!$F$36-N16,"")</f>
      </c>
      <c r="K20" s="60">
        <f>IF(N17&lt;&gt;"",Erläuterungen!$F$36-N17,"")</f>
      </c>
      <c r="L20" s="60">
        <f>IF(N18&lt;&gt;"",Erläuterungen!$F$36-N18,"")</f>
      </c>
      <c r="M20" s="60">
        <f>IF(N19&lt;&gt;"",Erläuterungen!$F$36-N19,"")</f>
      </c>
      <c r="N20" s="56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57">
        <f t="shared" si="0"/>
      </c>
      <c r="AB20" s="58">
        <f t="shared" si="1"/>
      </c>
      <c r="AC20" s="59">
        <f t="shared" si="2"/>
      </c>
    </row>
    <row r="21" spans="1:29" ht="12.75">
      <c r="A21" s="64">
        <f>IF(Nutzwertanalyse!A22&lt;&gt;"",+Nutzwertanalyse!A22,"")</f>
      </c>
      <c r="B21" s="55">
        <f>IF(O8&lt;&gt;"",Erläuterungen!$F$36-O8,"")</f>
      </c>
      <c r="C21" s="60">
        <f>IF(O9&lt;&gt;"",Erläuterungen!$F$36-O9,"")</f>
      </c>
      <c r="D21" s="60">
        <f>IF(O10&lt;&gt;"",Erläuterungen!$F$36-O10,"")</f>
      </c>
      <c r="E21" s="60">
        <f>IF(O11&lt;&gt;"",Erläuterungen!$F$36-O11,"")</f>
      </c>
      <c r="F21" s="60">
        <f>IF(O12&lt;&gt;"",Erläuterungen!$F$36-O12,"")</f>
      </c>
      <c r="G21" s="60">
        <f>IF(O13&lt;&gt;"",Erläuterungen!$F$36-O13,"")</f>
      </c>
      <c r="H21" s="60">
        <f>IF(O14&lt;&gt;"",Erläuterungen!$F$36-O14,"")</f>
      </c>
      <c r="I21" s="60">
        <f>IF(O15&lt;&gt;"",Erläuterungen!$F$36-O15,"")</f>
      </c>
      <c r="J21" s="60">
        <f>IF(O16&lt;&gt;"",Erläuterungen!$F$36-O16,"")</f>
      </c>
      <c r="K21" s="60">
        <f>IF(O17&lt;&gt;"",Erläuterungen!$F$36-O17,"")</f>
      </c>
      <c r="L21" s="60">
        <f>IF(O18&lt;&gt;"",Erläuterungen!$F$36-O18,"")</f>
      </c>
      <c r="M21" s="60">
        <f>IF(O19&lt;&gt;"",Erläuterungen!$F$36-O19,"")</f>
      </c>
      <c r="N21" s="60">
        <f>IF(O20&lt;&gt;"",Erläuterungen!$F$36-O20,"")</f>
      </c>
      <c r="O21" s="56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57">
        <f t="shared" si="0"/>
      </c>
      <c r="AB21" s="58">
        <f t="shared" si="1"/>
      </c>
      <c r="AC21" s="59">
        <f t="shared" si="2"/>
      </c>
    </row>
    <row r="22" spans="1:29" ht="12.75">
      <c r="A22" s="64">
        <f>IF(Nutzwertanalyse!A23&lt;&gt;"",+Nutzwertanalyse!A23,"")</f>
      </c>
      <c r="B22" s="55">
        <f>IF(P8&lt;&gt;"",Erläuterungen!$F$36-P8,"")</f>
      </c>
      <c r="C22" s="60">
        <f>IF(P9&lt;&gt;"",Erläuterungen!$F$36-P9,"")</f>
      </c>
      <c r="D22" s="60">
        <f>IF(P10&lt;&gt;"",Erläuterungen!$F$36-P10,"")</f>
      </c>
      <c r="E22" s="60">
        <f>IF(P11&lt;&gt;"",Erläuterungen!$F$36-P11,"")</f>
      </c>
      <c r="F22" s="60">
        <f>IF(P12&lt;&gt;"",Erläuterungen!$F$36-P12,"")</f>
      </c>
      <c r="G22" s="60">
        <f>IF(P13&lt;&gt;"",Erläuterungen!$F$36-P13,"")</f>
      </c>
      <c r="H22" s="60">
        <f>IF(P14&lt;&gt;"",Erläuterungen!$F$36-P14,"")</f>
      </c>
      <c r="I22" s="60">
        <f>IF(P15&lt;&gt;"",Erläuterungen!$F$36-P15,"")</f>
      </c>
      <c r="J22" s="60">
        <f>IF(P16&lt;&gt;"",Erläuterungen!$F$36-P16,"")</f>
      </c>
      <c r="K22" s="60">
        <f>IF(P17&lt;&gt;"",Erläuterungen!$F$36-P17,"")</f>
      </c>
      <c r="L22" s="60">
        <f>IF(P18&lt;&gt;"",Erläuterungen!$F$36-P18,"")</f>
      </c>
      <c r="M22" s="60">
        <f>IF(P19&lt;&gt;"",Erläuterungen!$F$36-P19,"")</f>
      </c>
      <c r="N22" s="60">
        <f>IF(P20&lt;&gt;"",Erläuterungen!$F$36-P20,"")</f>
      </c>
      <c r="O22" s="60">
        <f>IF(P21&lt;&gt;"",Erläuterungen!$F$36-P21,"")</f>
      </c>
      <c r="P22" s="56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57">
        <f t="shared" si="0"/>
      </c>
      <c r="AB22" s="58">
        <f t="shared" si="1"/>
      </c>
      <c r="AC22" s="59">
        <f t="shared" si="2"/>
      </c>
    </row>
    <row r="23" spans="1:29" ht="12.75">
      <c r="A23" s="64">
        <f>IF(Nutzwertanalyse!A24&lt;&gt;"",+Nutzwertanalyse!A24,"")</f>
      </c>
      <c r="B23" s="55">
        <f>IF(Q8&lt;&gt;"",Erläuterungen!$F$36-Q8,"")</f>
      </c>
      <c r="C23" s="60">
        <f>IF(Q9&lt;&gt;"",Erläuterungen!$F$36-Q9,"")</f>
      </c>
      <c r="D23" s="60">
        <f>IF(Q10&lt;&gt;"",Erläuterungen!$F$36-Q10,"")</f>
      </c>
      <c r="E23" s="60">
        <f>IF(Q11&lt;&gt;"",Erläuterungen!$F$36-Q11,"")</f>
      </c>
      <c r="F23" s="60">
        <f>IF(Q12&lt;&gt;"",Erläuterungen!$F$36-Q12,"")</f>
      </c>
      <c r="G23" s="60">
        <f>IF(Q13&lt;&gt;"",Erläuterungen!$F$36-Q13,"")</f>
      </c>
      <c r="H23" s="60">
        <f>IF(Q14&lt;&gt;"",Erläuterungen!$F$36-Q14,"")</f>
      </c>
      <c r="I23" s="60">
        <f>IF(Q15&lt;&gt;"",Erläuterungen!$F$36-Q15,"")</f>
      </c>
      <c r="J23" s="60">
        <f>IF(Q16&lt;&gt;"",Erläuterungen!$F$36-Q16,"")</f>
      </c>
      <c r="K23" s="60">
        <f>IF(Q17&lt;&gt;"",Erläuterungen!$F$36-Q17,"")</f>
      </c>
      <c r="L23" s="60">
        <f>IF(Q18&lt;&gt;"",Erläuterungen!$F$36-Q18,"")</f>
      </c>
      <c r="M23" s="60">
        <f>IF(Q19&lt;&gt;"",Erläuterungen!$F$36-Q19,"")</f>
      </c>
      <c r="N23" s="60">
        <f>IF(Q20&lt;&gt;"",Erläuterungen!$F$36-Q20,"")</f>
      </c>
      <c r="O23" s="60">
        <f>IF(Q21&lt;&gt;"",Erläuterungen!$F$36-Q21,"")</f>
      </c>
      <c r="P23" s="60">
        <f>IF(Q22&lt;&gt;"",Erläuterungen!$F$36-Q22,"")</f>
      </c>
      <c r="Q23" s="56"/>
      <c r="R23" s="32"/>
      <c r="S23" s="32"/>
      <c r="T23" s="32"/>
      <c r="U23" s="32"/>
      <c r="V23" s="32"/>
      <c r="W23" s="32"/>
      <c r="X23" s="32"/>
      <c r="Y23" s="32"/>
      <c r="Z23" s="32"/>
      <c r="AA23" s="57">
        <f t="shared" si="0"/>
      </c>
      <c r="AB23" s="58">
        <f t="shared" si="1"/>
      </c>
      <c r="AC23" s="59">
        <f t="shared" si="2"/>
      </c>
    </row>
    <row r="24" spans="1:29" ht="12.75">
      <c r="A24" s="64">
        <f>IF(Nutzwertanalyse!A25&lt;&gt;"",+Nutzwertanalyse!A25,"")</f>
      </c>
      <c r="B24" s="60">
        <f>IF(R8&lt;&gt;"",Erläuterungen!$F$36-R8,"")</f>
      </c>
      <c r="C24" s="60">
        <f>IF(R9&lt;&gt;"",Erläuterungen!$F$36-R9,"")</f>
      </c>
      <c r="D24" s="60">
        <f>IF(R10&lt;&gt;"",Erläuterungen!$F$36-R10,"")</f>
      </c>
      <c r="E24" s="60">
        <f>IF(R11&lt;&gt;"",Erläuterungen!$F$36-R11,"")</f>
      </c>
      <c r="F24" s="60">
        <f>IF(R12&lt;&gt;"",Erläuterungen!$F$36-R12,"")</f>
      </c>
      <c r="G24" s="60">
        <f>IF(R13&lt;&gt;"",Erläuterungen!$F$36-R13,"")</f>
      </c>
      <c r="H24" s="60">
        <f>IF(R14&lt;&gt;"",Erläuterungen!$F$36-R14,"")</f>
      </c>
      <c r="I24" s="60">
        <f>IF(R15&lt;&gt;"",Erläuterungen!$F$36-R15,"")</f>
      </c>
      <c r="J24" s="60">
        <f>IF(R16&lt;&gt;"",Erläuterungen!$F$36-R16,"")</f>
      </c>
      <c r="K24" s="60">
        <f>IF(R17&lt;&gt;"",Erläuterungen!$F$36-R17,"")</f>
      </c>
      <c r="L24" s="60">
        <f>IF(R18&lt;&gt;"",Erläuterungen!$F$36-R18,"")</f>
      </c>
      <c r="M24" s="60">
        <f>IF(R19&lt;&gt;"",Erläuterungen!$F$36-R19,"")</f>
      </c>
      <c r="N24" s="60">
        <f>IF(R20&lt;&gt;"",Erläuterungen!$F$36-R20,"")</f>
      </c>
      <c r="O24" s="60">
        <f>IF(R21&lt;&gt;"",Erläuterungen!$F$36-R21,"")</f>
      </c>
      <c r="P24" s="60">
        <f>IF(R22&lt;&gt;"",Erläuterungen!$F$36-R22,"")</f>
      </c>
      <c r="Q24" s="60">
        <f>IF(R23&lt;&gt;"",Erläuterungen!$F$36-R23,"")</f>
      </c>
      <c r="R24" s="56"/>
      <c r="S24" s="32"/>
      <c r="T24" s="32"/>
      <c r="U24" s="32"/>
      <c r="V24" s="32"/>
      <c r="W24" s="32"/>
      <c r="X24" s="32"/>
      <c r="Y24" s="32"/>
      <c r="Z24" s="32"/>
      <c r="AA24" s="57">
        <f t="shared" si="0"/>
      </c>
      <c r="AB24" s="58">
        <f t="shared" si="1"/>
      </c>
      <c r="AC24" s="59">
        <f t="shared" si="2"/>
      </c>
    </row>
    <row r="25" spans="1:29" ht="12.75">
      <c r="A25" s="64">
        <f>IF(Nutzwertanalyse!A26&lt;&gt;"",+Nutzwertanalyse!A26,"")</f>
      </c>
      <c r="B25" s="60">
        <f>IF(S8&lt;&gt;"",Erläuterungen!$F$36-S8,"")</f>
      </c>
      <c r="C25" s="60">
        <f>IF(S9&lt;&gt;"",Erläuterungen!$F$36-S9,"")</f>
      </c>
      <c r="D25" s="60">
        <f>IF(S10&lt;&gt;"",Erläuterungen!$F$36-S10,"")</f>
      </c>
      <c r="E25" s="60">
        <f>IF(S11&lt;&gt;"",Erläuterungen!$F$36-S11,"")</f>
      </c>
      <c r="F25" s="60">
        <f>IF(S12&lt;&gt;"",Erläuterungen!$F$36-S12,"")</f>
      </c>
      <c r="G25" s="60">
        <f>IF(S13&lt;&gt;"",Erläuterungen!$F$36-S13,"")</f>
      </c>
      <c r="H25" s="60">
        <f>IF(S14&lt;&gt;"",Erläuterungen!$F$36-S14,"")</f>
      </c>
      <c r="I25" s="60">
        <f>IF(S15&lt;&gt;"",Erläuterungen!$F$36-S15,"")</f>
      </c>
      <c r="J25" s="60">
        <f>IF(S16&lt;&gt;"",Erläuterungen!$F$36-S16,"")</f>
      </c>
      <c r="K25" s="60">
        <f>IF(S17&lt;&gt;"",Erläuterungen!$F$36-S17,"")</f>
      </c>
      <c r="L25" s="60">
        <f>IF(S18&lt;&gt;"",Erläuterungen!$F$36-S18,"")</f>
      </c>
      <c r="M25" s="60">
        <f>IF(S19&lt;&gt;"",Erläuterungen!$F$36-S19,"")</f>
      </c>
      <c r="N25" s="60">
        <f>IF(S20&lt;&gt;"",Erläuterungen!$F$36-S20,"")</f>
      </c>
      <c r="O25" s="60">
        <f>IF(S21&lt;&gt;"",Erläuterungen!$F$36-S21,"")</f>
      </c>
      <c r="P25" s="60">
        <f>IF(S22&lt;&gt;"",Erläuterungen!$F$36-S22,"")</f>
      </c>
      <c r="Q25" s="60">
        <f>IF(S23&lt;&gt;"",Erläuterungen!$F$36-S23,"")</f>
      </c>
      <c r="R25" s="60">
        <f>IF(S24&lt;&gt;"",Erläuterungen!$F$36-S24,"")</f>
      </c>
      <c r="S25" s="56"/>
      <c r="T25" s="33"/>
      <c r="U25" s="33"/>
      <c r="V25" s="33"/>
      <c r="W25" s="33"/>
      <c r="X25" s="33"/>
      <c r="Y25" s="33"/>
      <c r="Z25" s="33"/>
      <c r="AA25" s="57">
        <f t="shared" si="0"/>
      </c>
      <c r="AB25" s="58">
        <f t="shared" si="1"/>
      </c>
      <c r="AC25" s="59">
        <f t="shared" si="2"/>
      </c>
    </row>
    <row r="26" spans="1:29" ht="12.75">
      <c r="A26" s="64">
        <f>IF(Nutzwertanalyse!A27&lt;&gt;"",+Nutzwertanalyse!A27,"")</f>
      </c>
      <c r="B26" s="60">
        <f>IF(T8&lt;&gt;"",Erläuterungen!$F$36-T8,"")</f>
      </c>
      <c r="C26" s="60">
        <f>IF(T9&lt;&gt;"",Erläuterungen!$F$36-T9,"")</f>
      </c>
      <c r="D26" s="60">
        <f>IF(T10&lt;&gt;"",Erläuterungen!$F$36-T10,"")</f>
      </c>
      <c r="E26" s="60">
        <f>IF(T11&lt;&gt;"",Erläuterungen!$F$36-T11,"")</f>
      </c>
      <c r="F26" s="60">
        <f>IF(T12&lt;&gt;"",Erläuterungen!$F$36-T12,"")</f>
      </c>
      <c r="G26" s="60">
        <f>IF(T13&lt;&gt;"",Erläuterungen!$F$36-T13,"")</f>
      </c>
      <c r="H26" s="60">
        <f>IF(T14&lt;&gt;"",Erläuterungen!$F$36-T14,"")</f>
      </c>
      <c r="I26" s="60">
        <f>IF(T15&lt;&gt;"",Erläuterungen!$F$36-T15,"")</f>
      </c>
      <c r="J26" s="60">
        <f>IF(T16&lt;&gt;"",Erläuterungen!$F$36-T16,"")</f>
      </c>
      <c r="K26" s="60">
        <f>IF(T17&lt;&gt;"",Erläuterungen!$F$36-T17,"")</f>
      </c>
      <c r="L26" s="60">
        <f>IF(T18&lt;&gt;"",Erläuterungen!$F$36-T18,"")</f>
      </c>
      <c r="M26" s="60">
        <f>IF(T19&lt;&gt;"",Erläuterungen!$F$36-T19,"")</f>
      </c>
      <c r="N26" s="60">
        <f>IF(T20&lt;&gt;"",Erläuterungen!$F$36-T20,"")</f>
      </c>
      <c r="O26" s="60">
        <f>IF(T21&lt;&gt;"",Erläuterungen!$F$36-T21,"")</f>
      </c>
      <c r="P26" s="60">
        <f>IF(T22&lt;&gt;"",Erläuterungen!$F$36-T22,"")</f>
      </c>
      <c r="Q26" s="60">
        <f>IF(T23&lt;&gt;"",Erläuterungen!$F$36-T23,"")</f>
      </c>
      <c r="R26" s="60">
        <f>IF(T24&lt;&gt;"",Erläuterungen!$F$36-T24,"")</f>
      </c>
      <c r="S26" s="60">
        <f>IF(T25&lt;&gt;"",Erläuterungen!$F$36-T25,"")</f>
      </c>
      <c r="T26" s="56"/>
      <c r="U26" s="33"/>
      <c r="V26" s="33"/>
      <c r="W26" s="33"/>
      <c r="X26" s="33"/>
      <c r="Y26" s="33"/>
      <c r="Z26" s="33"/>
      <c r="AA26" s="57">
        <f t="shared" si="0"/>
      </c>
      <c r="AB26" s="58">
        <f t="shared" si="1"/>
      </c>
      <c r="AC26" s="59">
        <f t="shared" si="2"/>
      </c>
    </row>
    <row r="27" spans="1:29" ht="12.75">
      <c r="A27" s="64">
        <f>IF(Nutzwertanalyse!A28&lt;&gt;"",+Nutzwertanalyse!A28,"")</f>
      </c>
      <c r="B27" s="60">
        <f>IF(U8&lt;&gt;"",Erläuterungen!$F$36-U8,"")</f>
      </c>
      <c r="C27" s="60">
        <f>IF(U9&lt;&gt;"",Erläuterungen!$F$36-U9,"")</f>
      </c>
      <c r="D27" s="60">
        <f>IF(U10&lt;&gt;"",Erläuterungen!$F$36-U10,"")</f>
      </c>
      <c r="E27" s="60">
        <f>IF(U11&lt;&gt;"",Erläuterungen!$F$36-U11,"")</f>
      </c>
      <c r="F27" s="60">
        <f>IF(U12&lt;&gt;"",Erläuterungen!$F$36-U12,"")</f>
      </c>
      <c r="G27" s="60">
        <f>IF(U13&lt;&gt;"",Erläuterungen!$F$36-U13,"")</f>
      </c>
      <c r="H27" s="60">
        <f>IF(U14&lt;&gt;"",Erläuterungen!$F$36-U14,"")</f>
      </c>
      <c r="I27" s="60">
        <f>IF(U15&lt;&gt;"",Erläuterungen!$F$36-U15,"")</f>
      </c>
      <c r="J27" s="60">
        <f>IF(U16&lt;&gt;"",Erläuterungen!$F$36-U16,"")</f>
      </c>
      <c r="K27" s="60">
        <f>IF(U17&lt;&gt;"",Erläuterungen!$F$36-U17,"")</f>
      </c>
      <c r="L27" s="60">
        <f>IF(U18&lt;&gt;"",Erläuterungen!$F$36-U18,"")</f>
      </c>
      <c r="M27" s="60">
        <f>IF(U19&lt;&gt;"",Erläuterungen!$F$36-U19,"")</f>
      </c>
      <c r="N27" s="60">
        <f>IF(U20&lt;&gt;"",Erläuterungen!$F$36-U20,"")</f>
      </c>
      <c r="O27" s="60">
        <f>IF(U21&lt;&gt;"",Erläuterungen!$F$36-U21,"")</f>
      </c>
      <c r="P27" s="60">
        <f>IF(U22&lt;&gt;"",Erläuterungen!$F$36-U22,"")</f>
      </c>
      <c r="Q27" s="60">
        <f>IF(U23&lt;&gt;"",Erläuterungen!$F$36-U23,"")</f>
      </c>
      <c r="R27" s="60">
        <f>IF(U24&lt;&gt;"",Erläuterungen!$F$36-U24,"")</f>
      </c>
      <c r="S27" s="60">
        <f>IF(U25&lt;&gt;"",Erläuterungen!$F$36-U25,"")</f>
      </c>
      <c r="T27" s="60">
        <f>IF(U26&lt;&gt;"",Erläuterungen!$F$36-U26,"")</f>
      </c>
      <c r="U27" s="56"/>
      <c r="V27" s="33"/>
      <c r="W27" s="33"/>
      <c r="X27" s="33"/>
      <c r="Y27" s="33"/>
      <c r="Z27" s="33"/>
      <c r="AA27" s="57">
        <f t="shared" si="0"/>
      </c>
      <c r="AB27" s="58">
        <f t="shared" si="1"/>
      </c>
      <c r="AC27" s="59">
        <f t="shared" si="2"/>
      </c>
    </row>
    <row r="28" spans="1:29" ht="12.75">
      <c r="A28" s="64">
        <f>IF(Nutzwertanalyse!A29&lt;&gt;"",+Nutzwertanalyse!A29,"")</f>
      </c>
      <c r="B28" s="60">
        <f>IF(V8&lt;&gt;"",Erläuterungen!$F$36-V8,"")</f>
      </c>
      <c r="C28" s="60">
        <f>IF(V9&lt;&gt;"",Erläuterungen!$F$36-V9,"")</f>
      </c>
      <c r="D28" s="60">
        <f>IF(V10&lt;&gt;"",Erläuterungen!$F$36-V10,"")</f>
      </c>
      <c r="E28" s="60">
        <f>IF(V11&lt;&gt;"",Erläuterungen!$F$36-V11,"")</f>
      </c>
      <c r="F28" s="60">
        <f>IF(V12&lt;&gt;"",Erläuterungen!$F$36-V12,"")</f>
      </c>
      <c r="G28" s="60">
        <f>IF(V13&lt;&gt;"",Erläuterungen!$F$36-V13,"")</f>
      </c>
      <c r="H28" s="60">
        <f>IF(V14&lt;&gt;"",Erläuterungen!$F$36-V14,"")</f>
      </c>
      <c r="I28" s="60">
        <f>IF(V15&lt;&gt;"",Erläuterungen!$F$36-V15,"")</f>
      </c>
      <c r="J28" s="60">
        <f>IF(V16&lt;&gt;"",Erläuterungen!$F$36-V16,"")</f>
      </c>
      <c r="K28" s="60">
        <f>IF(V17&lt;&gt;"",Erläuterungen!$F$36-V17,"")</f>
      </c>
      <c r="L28" s="60">
        <f>IF(V18&lt;&gt;"",Erläuterungen!$F$36-V18,"")</f>
      </c>
      <c r="M28" s="60">
        <f>IF(V19&lt;&gt;"",Erläuterungen!$F$36-V19,"")</f>
      </c>
      <c r="N28" s="60">
        <f>IF(V20&lt;&gt;"",Erläuterungen!$F$36-V20,"")</f>
      </c>
      <c r="O28" s="60">
        <f>IF(V21&lt;&gt;"",Erläuterungen!$F$36-V21,"")</f>
      </c>
      <c r="P28" s="60">
        <f>IF(V22&lt;&gt;"",Erläuterungen!$F$36-V22,"")</f>
      </c>
      <c r="Q28" s="60">
        <f>IF(V23&lt;&gt;"",Erläuterungen!$F$36-V23,"")</f>
      </c>
      <c r="R28" s="60">
        <f>IF(V24&lt;&gt;"",Erläuterungen!$F$36-V24,"")</f>
      </c>
      <c r="S28" s="60">
        <f>IF(V25&lt;&gt;"",Erläuterungen!$F$36-V25,"")</f>
      </c>
      <c r="T28" s="60">
        <f>IF(V26&lt;&gt;"",Erläuterungen!$F$36-V26,"")</f>
      </c>
      <c r="U28" s="60">
        <f>IF(V27&lt;&gt;"",Erläuterungen!$F$36-V27,"")</f>
      </c>
      <c r="V28" s="56"/>
      <c r="W28" s="33"/>
      <c r="X28" s="33"/>
      <c r="Y28" s="33"/>
      <c r="Z28" s="33"/>
      <c r="AA28" s="57">
        <f t="shared" si="0"/>
      </c>
      <c r="AB28" s="58">
        <f t="shared" si="1"/>
      </c>
      <c r="AC28" s="59">
        <f t="shared" si="2"/>
      </c>
    </row>
    <row r="29" spans="1:29" ht="12.75">
      <c r="A29" s="64">
        <f>IF(Nutzwertanalyse!A30&lt;&gt;"",+Nutzwertanalyse!A30,"")</f>
      </c>
      <c r="B29" s="60">
        <f>IF(W8&lt;&gt;"",Erläuterungen!$F$36-W8,"")</f>
      </c>
      <c r="C29" s="60">
        <f>IF(W9&lt;&gt;"",Erläuterungen!$F$36-W9,"")</f>
      </c>
      <c r="D29" s="60">
        <f>IF(W10&lt;&gt;"",Erläuterungen!$F$36-W10,"")</f>
      </c>
      <c r="E29" s="60">
        <f>IF(W11&lt;&gt;"",Erläuterungen!$F$36-W11,"")</f>
      </c>
      <c r="F29" s="60">
        <f>IF(W12&lt;&gt;"",Erläuterungen!$F$36-W12,"")</f>
      </c>
      <c r="G29" s="60">
        <f>IF(W13&lt;&gt;"",Erläuterungen!$F$36-W13,"")</f>
      </c>
      <c r="H29" s="60">
        <f>IF(W14&lt;&gt;"",Erläuterungen!$F$36-W14,"")</f>
      </c>
      <c r="I29" s="60">
        <f>IF(W15&lt;&gt;"",Erläuterungen!$F$36-W15,"")</f>
      </c>
      <c r="J29" s="60">
        <f>IF(W16&lt;&gt;"",Erläuterungen!$F$36-W16,"")</f>
      </c>
      <c r="K29" s="60">
        <f>IF(W17&lt;&gt;"",Erläuterungen!$F$36-W17,"")</f>
      </c>
      <c r="L29" s="60">
        <f>IF(W18&lt;&gt;"",Erläuterungen!$F$36-W18,"")</f>
      </c>
      <c r="M29" s="60">
        <f>IF(W19&lt;&gt;"",Erläuterungen!$F$36-W19,"")</f>
      </c>
      <c r="N29" s="60">
        <f>IF(W20&lt;&gt;"",Erläuterungen!$F$36-W20,"")</f>
      </c>
      <c r="O29" s="60">
        <f>IF(W21&lt;&gt;"",Erläuterungen!$F$36-W21,"")</f>
      </c>
      <c r="P29" s="60">
        <f>IF(W22&lt;&gt;"",Erläuterungen!$F$36-W22,"")</f>
      </c>
      <c r="Q29" s="60">
        <f>IF(W23&lt;&gt;"",Erläuterungen!$F$36-W23,"")</f>
      </c>
      <c r="R29" s="60">
        <f>IF(W24&lt;&gt;"",Erläuterungen!$F$36-W24,"")</f>
      </c>
      <c r="S29" s="60">
        <f>IF(W25&lt;&gt;"",Erläuterungen!$F$36-W25,"")</f>
      </c>
      <c r="T29" s="60">
        <f>IF(W26&lt;&gt;"",Erläuterungen!$F$36-W26,"")</f>
      </c>
      <c r="U29" s="60">
        <f>IF(W27&lt;&gt;"",Erläuterungen!$F$36-W27,"")</f>
      </c>
      <c r="V29" s="60">
        <f>IF(W28&lt;&gt;"",Erläuterungen!$F$36-W28,"")</f>
      </c>
      <c r="W29" s="56"/>
      <c r="X29" s="33"/>
      <c r="Y29" s="33"/>
      <c r="Z29" s="33"/>
      <c r="AA29" s="57">
        <f t="shared" si="0"/>
      </c>
      <c r="AB29" s="58">
        <f t="shared" si="1"/>
      </c>
      <c r="AC29" s="59">
        <f t="shared" si="2"/>
      </c>
    </row>
    <row r="30" spans="1:29" ht="12.75">
      <c r="A30" s="64">
        <f>IF(Nutzwertanalyse!A31&lt;&gt;"",+Nutzwertanalyse!A31,"")</f>
      </c>
      <c r="B30" s="60">
        <f>IF(X8&lt;&gt;"",Erläuterungen!$F$36-X8,"")</f>
      </c>
      <c r="C30" s="60">
        <f>IF(X9&lt;&gt;"",Erläuterungen!$F$36-X9,"")</f>
      </c>
      <c r="D30" s="60">
        <f>IF(X10&lt;&gt;"",Erläuterungen!$F$36-X10,"")</f>
      </c>
      <c r="E30" s="60">
        <f>IF(X11&lt;&gt;"",Erläuterungen!$F$36-X11,"")</f>
      </c>
      <c r="F30" s="60">
        <f>IF(X12&lt;&gt;"",Erläuterungen!$F$36-X12,"")</f>
      </c>
      <c r="G30" s="60">
        <f>IF(X13&lt;&gt;"",Erläuterungen!$F$36-X13,"")</f>
      </c>
      <c r="H30" s="60">
        <f>IF(X14&lt;&gt;"",Erläuterungen!$F$36-X14,"")</f>
      </c>
      <c r="I30" s="60">
        <f>IF(X15&lt;&gt;"",Erläuterungen!$F$36-X15,"")</f>
      </c>
      <c r="J30" s="60">
        <f>IF(X16&lt;&gt;"",Erläuterungen!$F$36-X16,"")</f>
      </c>
      <c r="K30" s="60">
        <f>IF(X17&lt;&gt;"",Erläuterungen!$F$36-X17,"")</f>
      </c>
      <c r="L30" s="60">
        <f>IF(X18&lt;&gt;"",Erläuterungen!$F$36-X18,"")</f>
      </c>
      <c r="M30" s="60">
        <f>IF(X19&lt;&gt;"",Erläuterungen!$F$36-X19,"")</f>
      </c>
      <c r="N30" s="60">
        <f>IF(X20&lt;&gt;"",Erläuterungen!$F$36-X20,"")</f>
      </c>
      <c r="O30" s="60">
        <f>IF(X21&lt;&gt;"",Erläuterungen!$F$36-X21,"")</f>
      </c>
      <c r="P30" s="60">
        <f>IF(X22&lt;&gt;"",Erläuterungen!$F$36-X22,"")</f>
      </c>
      <c r="Q30" s="60">
        <f>IF(X23&lt;&gt;"",Erläuterungen!$F$36-X23,"")</f>
      </c>
      <c r="R30" s="60">
        <f>IF(X24&lt;&gt;"",Erläuterungen!$F$36-X24,"")</f>
      </c>
      <c r="S30" s="60">
        <f>IF(X25&lt;&gt;"",Erläuterungen!$F$36-X25,"")</f>
      </c>
      <c r="T30" s="60">
        <f>IF(X26&lt;&gt;"",Erläuterungen!$F$36-X26,"")</f>
      </c>
      <c r="U30" s="60">
        <f>IF(X27&lt;&gt;"",Erläuterungen!$F$36-X27,"")</f>
      </c>
      <c r="V30" s="60">
        <f>IF(X28&lt;&gt;"",Erläuterungen!$F$36-X28,"")</f>
      </c>
      <c r="W30" s="60">
        <f>IF(X29&lt;&gt;"",Erläuterungen!$F$36-X29,"")</f>
      </c>
      <c r="X30" s="56"/>
      <c r="Y30" s="33"/>
      <c r="Z30" s="33"/>
      <c r="AA30" s="57">
        <f t="shared" si="0"/>
      </c>
      <c r="AB30" s="58">
        <f t="shared" si="1"/>
      </c>
      <c r="AC30" s="59">
        <f t="shared" si="2"/>
      </c>
    </row>
    <row r="31" spans="1:29" ht="12.75">
      <c r="A31" s="64">
        <f>IF(Nutzwertanalyse!A32&lt;&gt;"",+Nutzwertanalyse!A32,"")</f>
      </c>
      <c r="B31" s="60">
        <f>IF(Y8&lt;&gt;"",Erläuterungen!$F$36-Y8,"")</f>
      </c>
      <c r="C31" s="60">
        <f>IF(Y9&lt;&gt;"",Erläuterungen!$F$36-Y9,"")</f>
      </c>
      <c r="D31" s="60">
        <f>IF(Y10&lt;&gt;"",Erläuterungen!$F$36-Y10,"")</f>
      </c>
      <c r="E31" s="60">
        <f>IF(Y11&lt;&gt;"",Erläuterungen!$F$36-Y11,"")</f>
      </c>
      <c r="F31" s="60">
        <f>IF(Y12&lt;&gt;"",Erläuterungen!$F$36-Y12,"")</f>
      </c>
      <c r="G31" s="60">
        <f>IF(Y13&lt;&gt;"",Erläuterungen!$F$36-Y13,"")</f>
      </c>
      <c r="H31" s="60">
        <f>IF(Y14&lt;&gt;"",Erläuterungen!$F$36-Y14,"")</f>
      </c>
      <c r="I31" s="60">
        <f>IF(Y15&lt;&gt;"",Erläuterungen!$F$36-Y15,"")</f>
      </c>
      <c r="J31" s="60">
        <f>IF(Y16&lt;&gt;"",Erläuterungen!$F$36-Y16,"")</f>
      </c>
      <c r="K31" s="60">
        <f>IF(Y17&lt;&gt;"",Erläuterungen!$F$36-Y17,"")</f>
      </c>
      <c r="L31" s="60">
        <f>IF(Y18&lt;&gt;"",Erläuterungen!$F$36-Y18,"")</f>
      </c>
      <c r="M31" s="60">
        <f>IF(Y19&lt;&gt;"",Erläuterungen!$F$36-Y19,"")</f>
      </c>
      <c r="N31" s="60">
        <f>IF(Y20&lt;&gt;"",Erläuterungen!$F$36-Y20,"")</f>
      </c>
      <c r="O31" s="60">
        <f>IF(Y21&lt;&gt;"",Erläuterungen!$F$36-Y21,"")</f>
      </c>
      <c r="P31" s="60">
        <f>IF(Y22&lt;&gt;"",Erläuterungen!$F$36-Y22,"")</f>
      </c>
      <c r="Q31" s="60">
        <f>IF(Y23&lt;&gt;"",Erläuterungen!$F$36-Y23,"")</f>
      </c>
      <c r="R31" s="60">
        <f>IF(Y24&lt;&gt;"",Erläuterungen!$F$36-Y24,"")</f>
      </c>
      <c r="S31" s="60">
        <f>IF(Y25&lt;&gt;"",Erläuterungen!$F$36-Y25,"")</f>
      </c>
      <c r="T31" s="60">
        <f>IF(Y26&lt;&gt;"",Erläuterungen!$F$36-Y26,"")</f>
      </c>
      <c r="U31" s="60">
        <f>IF(Y27&lt;&gt;"",Erläuterungen!$F$36-Y27,"")</f>
      </c>
      <c r="V31" s="60">
        <f>IF(Y28&lt;&gt;"",Erläuterungen!$F$36-Y28,"")</f>
      </c>
      <c r="W31" s="60">
        <f>IF(Y29&lt;&gt;"",Erläuterungen!$F$36-Y29,"")</f>
      </c>
      <c r="X31" s="60">
        <f>IF(Y30&lt;&gt;"",Erläuterungen!$F$36-Y30,"")</f>
      </c>
      <c r="Y31" s="56"/>
      <c r="Z31" s="33"/>
      <c r="AA31" s="57">
        <f t="shared" si="0"/>
      </c>
      <c r="AB31" s="58">
        <f t="shared" si="1"/>
      </c>
      <c r="AC31" s="59">
        <f t="shared" si="2"/>
      </c>
    </row>
    <row r="32" spans="1:29" ht="12.75">
      <c r="A32" s="65">
        <f>IF(Nutzwertanalyse!A33&lt;&gt;"",+Nutzwertanalyse!A33,"")</f>
      </c>
      <c r="B32" s="60">
        <f>IF(Z8&lt;&gt;"",Erläuterungen!$F$36-Z8,"")</f>
      </c>
      <c r="C32" s="60">
        <f>IF(Z9&lt;&gt;"",Erläuterungen!$F$36-Z9,"")</f>
      </c>
      <c r="D32" s="60">
        <f>IF(Z10&lt;&gt;"",Erläuterungen!$F$36-Z10,"")</f>
      </c>
      <c r="E32" s="60">
        <f>IF(Z11&lt;&gt;"",Erläuterungen!$F$36-Z11,"")</f>
      </c>
      <c r="F32" s="60">
        <f>IF(Z12&lt;&gt;"",Erläuterungen!$F$36-Z12,"")</f>
      </c>
      <c r="G32" s="60">
        <f>IF(Z13&lt;&gt;"",Erläuterungen!$F$36-Z13,"")</f>
      </c>
      <c r="H32" s="60">
        <f>IF(Z14&lt;&gt;"",Erläuterungen!$F$36-Z14,"")</f>
      </c>
      <c r="I32" s="60">
        <f>IF(Z15&lt;&gt;"",Erläuterungen!$F$36-Z15,"")</f>
      </c>
      <c r="J32" s="60">
        <f>IF(Z16&lt;&gt;"",Erläuterungen!$F$36-Z16,"")</f>
      </c>
      <c r="K32" s="60">
        <f>IF(Z17&lt;&gt;"",Erläuterungen!$F$36-Z17,"")</f>
      </c>
      <c r="L32" s="60">
        <f>IF(Z18&lt;&gt;"",Erläuterungen!$F$36-Z18,"")</f>
      </c>
      <c r="M32" s="60">
        <f>IF(Z19&lt;&gt;"",Erläuterungen!$F$36-Z19,"")</f>
      </c>
      <c r="N32" s="60">
        <f>IF(Z20&lt;&gt;"",Erläuterungen!$F$36-Z20,"")</f>
      </c>
      <c r="O32" s="60">
        <f>IF(Z21&lt;&gt;"",Erläuterungen!$F$36-Z21,"")</f>
      </c>
      <c r="P32" s="60">
        <f>IF(Z22&lt;&gt;"",Erläuterungen!$F$36-Z22,"")</f>
      </c>
      <c r="Q32" s="60">
        <f>IF(Z23&lt;&gt;"",Erläuterungen!$F$36-Z23,"")</f>
      </c>
      <c r="R32" s="60">
        <f>IF(Z24&lt;&gt;"",Erläuterungen!$F$36-Z24,"")</f>
      </c>
      <c r="S32" s="60">
        <f>IF(Z25&lt;&gt;"",Erläuterungen!$F$36-Z25,"")</f>
      </c>
      <c r="T32" s="60">
        <f>IF(Z26&lt;&gt;"",Erläuterungen!$F$36-Z26,"")</f>
      </c>
      <c r="U32" s="60">
        <f>IF(Z27&lt;&gt;"",Erläuterungen!$F$36-Z27,"")</f>
      </c>
      <c r="V32" s="60">
        <f>IF(Z28&lt;&gt;"",Erläuterungen!$F$36-Z28,"")</f>
      </c>
      <c r="W32" s="60">
        <f>IF(Z29&lt;&gt;"",Erläuterungen!$F$36-Z29,"")</f>
      </c>
      <c r="X32" s="60">
        <f>IF(Z30&lt;&gt;"",Erläuterungen!$F$36-Z30,"")</f>
      </c>
      <c r="Y32" s="60">
        <f>IF(Z31&lt;&gt;"",Erläuterungen!$F$36-Z31,"")</f>
      </c>
      <c r="Z32" s="56"/>
      <c r="AA32" s="57">
        <f t="shared" si="0"/>
      </c>
      <c r="AB32" s="58">
        <f t="shared" si="1"/>
      </c>
      <c r="AC32" s="59">
        <f t="shared" si="2"/>
      </c>
    </row>
    <row r="33" spans="1:29" ht="13.5" thickBo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61">
        <f>SUM(AA8:AA32)</f>
        <v>0</v>
      </c>
      <c r="AB33" s="62"/>
      <c r="AC33" s="63">
        <f>SUM(AC8:AC32)</f>
        <v>0</v>
      </c>
    </row>
    <row r="34" ht="13.5" thickTop="1"/>
  </sheetData>
  <sheetProtection password="B6D8" sheet="1" objects="1" scenarios="1" selectLockedCells="1"/>
  <mergeCells count="6">
    <mergeCell ref="A6:M6"/>
    <mergeCell ref="B1:AC1"/>
    <mergeCell ref="B2:AC2"/>
    <mergeCell ref="A4:M4"/>
    <mergeCell ref="A5:M5"/>
    <mergeCell ref="AA4:AC4"/>
  </mergeCells>
  <dataValidations count="1">
    <dataValidation type="decimal" allowBlank="1" showInputMessage="1" showErrorMessage="1" sqref="S24:Z24 C8:Z8 R23:Z23 Q22:Z22 P21:Z21 O20:Z20 N19:Z19 M18:Z18 L17:Z17 K16:Z16 J15:Z15 I14:Z14 H13:Z13 G12:Z12 F11:Z11 E10:Z10 D9:Z9 Z31 Y30:Z30 X29:Z29 W28:Z28 V27:Z27 U26:Z26 T25:Z25">
      <formula1>0</formula1>
      <formula2>$AC$5</formula2>
    </dataValidation>
  </dataValidations>
  <printOptions/>
  <pageMargins left="0.61" right="0.61" top="0.67" bottom="0.3937007874015748" header="0.3937007874015748" footer="0.1968503937007874"/>
  <pageSetup horizontalDpi="600" verticalDpi="600" orientation="landscape" paperSize="9" r:id="rId1"/>
  <headerFooter alignWithMargins="0">
    <oddHeader>&amp;LPaarvergleich</oddHeader>
    <oddFooter>&amp;L&amp;D&amp;CBlattschutz: Paarvergleich&amp;R&amp;P/&amp;N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Urs Bosshart</Manager>
  <Company>bosshart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subject>bewährte Hilfsmittel</dc:subject>
  <dc:creator>bosshart consulting</dc:creator>
  <cp:keywords/>
  <dc:description>Blattschutz: FMEA</dc:description>
  <cp:lastModifiedBy>bos</cp:lastModifiedBy>
  <cp:lastPrinted>2008-06-09T07:31:19Z</cp:lastPrinted>
  <dcterms:created xsi:type="dcterms:W3CDTF">2006-10-26T16:08:43Z</dcterms:created>
  <dcterms:modified xsi:type="dcterms:W3CDTF">2018-03-18T16:00:13Z</dcterms:modified>
  <cp:category/>
  <cp:version/>
  <cp:contentType/>
  <cp:contentStatus/>
</cp:coreProperties>
</file>